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giziewicz\Desktop\DO_ZROBIENIA\SPRAWOZDANIA KWARTALNE\PP\Rodzaje przewozów pasażerskich\2023\IV kwartał\"/>
    </mc:Choice>
  </mc:AlternateContent>
  <bookViews>
    <workbookView xWindow="0" yWindow="0" windowWidth="28800" windowHeight="12435"/>
  </bookViews>
  <sheets>
    <sheet name="Dane ogólne 2020-2023" sheetId="2" r:id="rId1"/>
    <sheet name="Kategorie przewozów w kwartale" sheetId="5" r:id="rId2"/>
    <sheet name="Rodzaje biletów i taryf" sheetId="8" r:id="rId3"/>
    <sheet name="Arkusz1" sheetId="3" state="hidden" r:id="rId4"/>
  </sheets>
  <definedNames>
    <definedName name="_xlnm._FilterDatabase" localSheetId="0" hidden="1">'Dane ogólne 2020-2023'!$A$3:$L$3</definedName>
    <definedName name="_xlnm._FilterDatabase" localSheetId="1" hidden="1">'Kategorie przewozów w kwartale'!$A$4:$J$4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1" i="8" l="1"/>
  <c r="J81" i="8"/>
  <c r="I81" i="8"/>
  <c r="H81" i="8"/>
  <c r="G81" i="8"/>
  <c r="F81" i="8"/>
  <c r="E81" i="8"/>
  <c r="D81" i="8"/>
  <c r="I185" i="5"/>
  <c r="H185" i="5"/>
  <c r="G185" i="5"/>
  <c r="F185" i="5"/>
  <c r="E185" i="5"/>
  <c r="D185" i="5"/>
  <c r="H67" i="2"/>
  <c r="G67" i="2"/>
  <c r="H66" i="2"/>
  <c r="G66" i="2"/>
  <c r="H65" i="2"/>
  <c r="G65" i="2"/>
  <c r="E64" i="2"/>
  <c r="D64" i="2"/>
  <c r="F64" i="2" l="1"/>
  <c r="H62" i="2" l="1"/>
  <c r="H63" i="2"/>
  <c r="H61" i="2"/>
  <c r="G62" i="2"/>
  <c r="G63" i="2"/>
  <c r="G61" i="2"/>
  <c r="K76" i="8" l="1"/>
  <c r="J76" i="8"/>
  <c r="I76" i="8"/>
  <c r="H76" i="8"/>
  <c r="G76" i="8"/>
  <c r="F76" i="8"/>
  <c r="E76" i="8"/>
  <c r="D76" i="8"/>
  <c r="I173" i="5"/>
  <c r="H173" i="5"/>
  <c r="G173" i="5"/>
  <c r="F173" i="5"/>
  <c r="E173" i="5"/>
  <c r="D173" i="5"/>
  <c r="F63" i="2"/>
  <c r="F62" i="2"/>
  <c r="F61" i="2"/>
  <c r="E60" i="2"/>
  <c r="F60" i="2" s="1"/>
  <c r="D60" i="2"/>
  <c r="H58" i="2" l="1"/>
  <c r="H59" i="2"/>
  <c r="H57" i="2"/>
  <c r="G58" i="2"/>
  <c r="G59" i="2"/>
  <c r="G57" i="2"/>
  <c r="K71" i="8" l="1"/>
  <c r="J71" i="8"/>
  <c r="I71" i="8"/>
  <c r="H71" i="8"/>
  <c r="G71" i="8"/>
  <c r="F71" i="8"/>
  <c r="E71" i="8"/>
  <c r="D71" i="8"/>
  <c r="I161" i="5"/>
  <c r="H161" i="5"/>
  <c r="G161" i="5"/>
  <c r="F161" i="5"/>
  <c r="E161" i="5"/>
  <c r="D161" i="5"/>
  <c r="F59" i="2"/>
  <c r="F58" i="2"/>
  <c r="F57" i="2"/>
  <c r="E56" i="2"/>
  <c r="D56" i="2"/>
  <c r="F56" i="2" l="1"/>
  <c r="E149" i="5" l="1"/>
  <c r="G149" i="5"/>
  <c r="H149" i="5"/>
  <c r="I149" i="5"/>
  <c r="F149" i="5"/>
  <c r="D149" i="5"/>
  <c r="K66" i="8" l="1"/>
  <c r="J66" i="8"/>
  <c r="I66" i="8"/>
  <c r="H66" i="8"/>
  <c r="G66" i="8"/>
  <c r="F66" i="8"/>
  <c r="E66" i="8"/>
  <c r="D66" i="8"/>
  <c r="H53" i="2"/>
  <c r="H54" i="2"/>
  <c r="H55" i="2"/>
  <c r="G53" i="2"/>
  <c r="G54" i="2"/>
  <c r="G55" i="2"/>
  <c r="F55" i="2"/>
  <c r="F54" i="2"/>
  <c r="F53" i="2"/>
  <c r="F52" i="2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4" i="2"/>
  <c r="H50" i="2" l="1"/>
  <c r="H51" i="2"/>
  <c r="H49" i="2"/>
  <c r="H42" i="2"/>
  <c r="H43" i="2"/>
  <c r="H46" i="2"/>
  <c r="H47" i="2"/>
  <c r="H45" i="2"/>
  <c r="H41" i="2"/>
  <c r="H38" i="2"/>
  <c r="H39" i="2"/>
  <c r="H37" i="2"/>
  <c r="H17" i="2"/>
  <c r="H14" i="2"/>
  <c r="H15" i="2"/>
  <c r="H13" i="2"/>
  <c r="H10" i="2"/>
  <c r="H11" i="2"/>
  <c r="H9" i="2"/>
  <c r="G50" i="2"/>
  <c r="G51" i="2"/>
  <c r="G49" i="2"/>
  <c r="G46" i="2"/>
  <c r="G47" i="2"/>
  <c r="G45" i="2"/>
  <c r="G42" i="2"/>
  <c r="G43" i="2"/>
  <c r="G41" i="2"/>
  <c r="G38" i="2"/>
  <c r="G39" i="2"/>
  <c r="G37" i="2"/>
  <c r="G21" i="2"/>
  <c r="G18" i="2"/>
  <c r="G19" i="2"/>
  <c r="G17" i="2"/>
  <c r="G14" i="2"/>
  <c r="G15" i="2"/>
  <c r="G13" i="2"/>
  <c r="G10" i="2"/>
  <c r="G11" i="2"/>
  <c r="G9" i="2"/>
  <c r="H6" i="2"/>
  <c r="H7" i="2"/>
  <c r="H5" i="2"/>
  <c r="G6" i="2"/>
  <c r="G7" i="2"/>
  <c r="G5" i="2"/>
  <c r="D137" i="5" l="1"/>
  <c r="E137" i="5"/>
  <c r="F137" i="5"/>
  <c r="G137" i="5"/>
  <c r="H137" i="5"/>
  <c r="I137" i="5"/>
  <c r="K21" i="8" l="1"/>
  <c r="J21" i="8"/>
  <c r="I21" i="8"/>
  <c r="H21" i="8"/>
  <c r="G21" i="8"/>
  <c r="F21" i="8"/>
  <c r="E21" i="8"/>
  <c r="D21" i="8"/>
  <c r="K16" i="8"/>
  <c r="J16" i="8"/>
  <c r="I16" i="8"/>
  <c r="H16" i="8"/>
  <c r="G16" i="8"/>
  <c r="F16" i="8"/>
  <c r="E16" i="8"/>
  <c r="D16" i="8"/>
  <c r="K11" i="8"/>
  <c r="J11" i="8"/>
  <c r="I11" i="8"/>
  <c r="H11" i="8"/>
  <c r="G11" i="8"/>
  <c r="F11" i="8"/>
  <c r="E11" i="8"/>
  <c r="D11" i="8"/>
  <c r="K6" i="8"/>
  <c r="J6" i="8"/>
  <c r="I6" i="8"/>
  <c r="H6" i="8"/>
  <c r="G6" i="8"/>
  <c r="F6" i="8"/>
  <c r="E6" i="8"/>
  <c r="D6" i="8"/>
  <c r="K41" i="8"/>
  <c r="J41" i="8"/>
  <c r="I41" i="8"/>
  <c r="H41" i="8"/>
  <c r="G41" i="8"/>
  <c r="F41" i="8"/>
  <c r="E41" i="8"/>
  <c r="D41" i="8"/>
  <c r="K36" i="8"/>
  <c r="J36" i="8"/>
  <c r="I36" i="8"/>
  <c r="H36" i="8"/>
  <c r="G36" i="8"/>
  <c r="F36" i="8"/>
  <c r="E36" i="8"/>
  <c r="D36" i="8"/>
  <c r="K31" i="8"/>
  <c r="J31" i="8"/>
  <c r="I31" i="8"/>
  <c r="H31" i="8"/>
  <c r="G31" i="8"/>
  <c r="F31" i="8"/>
  <c r="E31" i="8"/>
  <c r="D31" i="8"/>
  <c r="K26" i="8"/>
  <c r="J26" i="8"/>
  <c r="I26" i="8"/>
  <c r="H26" i="8"/>
  <c r="G26" i="8"/>
  <c r="F26" i="8"/>
  <c r="E26" i="8"/>
  <c r="D26" i="8"/>
  <c r="K61" i="8"/>
  <c r="J61" i="8"/>
  <c r="I61" i="8"/>
  <c r="H61" i="8"/>
  <c r="G61" i="8"/>
  <c r="F61" i="8"/>
  <c r="E61" i="8"/>
  <c r="D61" i="8"/>
  <c r="K56" i="8"/>
  <c r="J56" i="8"/>
  <c r="I56" i="8"/>
  <c r="H56" i="8"/>
  <c r="G56" i="8"/>
  <c r="F56" i="8"/>
  <c r="E56" i="8"/>
  <c r="D56" i="8"/>
  <c r="K51" i="8"/>
  <c r="J51" i="8"/>
  <c r="I51" i="8"/>
  <c r="H51" i="8"/>
  <c r="G51" i="8"/>
  <c r="F51" i="8"/>
  <c r="E51" i="8"/>
  <c r="D51" i="8"/>
  <c r="E46" i="8"/>
  <c r="F46" i="8"/>
  <c r="G46" i="8"/>
  <c r="H46" i="8"/>
  <c r="I46" i="8"/>
  <c r="J46" i="8"/>
  <c r="K46" i="8"/>
  <c r="D46" i="8"/>
  <c r="I41" i="5" l="1"/>
  <c r="H41" i="5"/>
  <c r="G41" i="5"/>
  <c r="F41" i="5"/>
  <c r="E41" i="5"/>
  <c r="D41" i="5"/>
  <c r="I29" i="5"/>
  <c r="H29" i="5"/>
  <c r="G29" i="5"/>
  <c r="F29" i="5"/>
  <c r="E29" i="5"/>
  <c r="D29" i="5"/>
  <c r="I17" i="5"/>
  <c r="H17" i="5"/>
  <c r="G17" i="5"/>
  <c r="F17" i="5"/>
  <c r="E17" i="5"/>
  <c r="D17" i="5"/>
  <c r="I5" i="5"/>
  <c r="H5" i="5"/>
  <c r="G5" i="5"/>
  <c r="F5" i="5"/>
  <c r="E5" i="5"/>
  <c r="D5" i="5"/>
  <c r="I89" i="5"/>
  <c r="H89" i="5"/>
  <c r="G89" i="5"/>
  <c r="F89" i="5"/>
  <c r="E89" i="5"/>
  <c r="D89" i="5"/>
  <c r="I77" i="5"/>
  <c r="H77" i="5"/>
  <c r="G77" i="5"/>
  <c r="F77" i="5"/>
  <c r="E77" i="5"/>
  <c r="D77" i="5"/>
  <c r="I65" i="5"/>
  <c r="H65" i="5"/>
  <c r="G65" i="5"/>
  <c r="F65" i="5"/>
  <c r="E65" i="5"/>
  <c r="D65" i="5"/>
  <c r="I53" i="5"/>
  <c r="H53" i="5"/>
  <c r="G53" i="5"/>
  <c r="F53" i="5"/>
  <c r="E53" i="5"/>
  <c r="D53" i="5"/>
  <c r="I125" i="5"/>
  <c r="H125" i="5"/>
  <c r="G125" i="5"/>
  <c r="F125" i="5"/>
  <c r="E125" i="5"/>
  <c r="D125" i="5"/>
  <c r="I113" i="5"/>
  <c r="H113" i="5"/>
  <c r="G113" i="5"/>
  <c r="F113" i="5"/>
  <c r="E113" i="5"/>
  <c r="D113" i="5"/>
  <c r="E101" i="5"/>
  <c r="F101" i="5"/>
  <c r="G101" i="5"/>
  <c r="H101" i="5"/>
  <c r="I101" i="5"/>
  <c r="D101" i="5"/>
  <c r="E16" i="2" l="1"/>
  <c r="D16" i="2"/>
  <c r="E12" i="2"/>
  <c r="D12" i="2"/>
  <c r="E8" i="2"/>
  <c r="D8" i="2"/>
  <c r="E4" i="2"/>
  <c r="D4" i="2"/>
  <c r="E32" i="2"/>
  <c r="D32" i="2"/>
  <c r="E28" i="2"/>
  <c r="D28" i="2"/>
  <c r="E24" i="2"/>
  <c r="D24" i="2"/>
  <c r="E20" i="2"/>
  <c r="D20" i="2"/>
  <c r="E48" i="2"/>
  <c r="D48" i="2"/>
  <c r="E44" i="2"/>
  <c r="D44" i="2"/>
  <c r="E40" i="2"/>
  <c r="D40" i="2"/>
  <c r="E36" i="2"/>
  <c r="D36" i="2"/>
  <c r="G25" i="2" l="1"/>
  <c r="G26" i="2"/>
  <c r="G27" i="2"/>
  <c r="G22" i="2"/>
  <c r="G23" i="2"/>
  <c r="G31" i="2"/>
  <c r="G29" i="2"/>
  <c r="G30" i="2"/>
  <c r="H30" i="2"/>
  <c r="H29" i="2"/>
  <c r="H31" i="2"/>
  <c r="G34" i="2"/>
  <c r="G35" i="2"/>
  <c r="G33" i="2"/>
  <c r="H23" i="2"/>
  <c r="H22" i="2"/>
  <c r="H21" i="2"/>
  <c r="H19" i="2"/>
  <c r="H18" i="2"/>
  <c r="H25" i="2"/>
  <c r="H27" i="2"/>
  <c r="H26" i="2"/>
  <c r="H35" i="2"/>
  <c r="H34" i="2"/>
  <c r="H33" i="2"/>
</calcChain>
</file>

<file path=xl/sharedStrings.xml><?xml version="1.0" encoding="utf-8"?>
<sst xmlns="http://schemas.openxmlformats.org/spreadsheetml/2006/main" count="766" uniqueCount="105">
  <si>
    <t>ogółem</t>
  </si>
  <si>
    <t>produkty rolnictwa, łowiectwa, leśnictwa, rybactwa i rybołóstwa</t>
  </si>
  <si>
    <t>w tym zboża</t>
  </si>
  <si>
    <t>węgiel kamienny, brunatny, ropa naftowa i gaz ziemny</t>
  </si>
  <si>
    <t>w tym węgiel kamienny</t>
  </si>
  <si>
    <t>rudy metali i pozostałe produkty górnictwa i kopalnictwa</t>
  </si>
  <si>
    <t>w tym rudy żelaza</t>
  </si>
  <si>
    <t>w tym kruszywo, piasek, żwir, gliny</t>
  </si>
  <si>
    <t>produkty spożywcze, napoje i wyroby tytoniowe</t>
  </si>
  <si>
    <t>wyroby włókiennicze i odzież, skóry i produkty skórzane</t>
  </si>
  <si>
    <t>drewno wyroby z drewna i korka,słomy, papier i wyroby z papieru, wyroby poligraficzne oraz nagrania</t>
  </si>
  <si>
    <t>koks, brykiety, produkty rafinacji ropy naftowej, gazy wytwarzane metodami przemysłowymi</t>
  </si>
  <si>
    <t>w tym produkty rafinacji ropy naftowej</t>
  </si>
  <si>
    <t>chemikalia, produkty chemiczne, włókna sztuczne, wyroby z gumy i tworzyw sztucznych, paliwo jądrowe*</t>
  </si>
  <si>
    <t>wyroby z pozostałych surowców niemetalicznych</t>
  </si>
  <si>
    <t>w tym cement, wapno, gips</t>
  </si>
  <si>
    <t>w tym pozostałe materiały budowlane</t>
  </si>
  <si>
    <t>metale, wyroby metalowe gotowe (z wyłączeniem maszyn i urządzeń)</t>
  </si>
  <si>
    <t>maszyny, urządzenia, sprzęt elektryczny i elektroniczny</t>
  </si>
  <si>
    <t>sprzęt transportowy</t>
  </si>
  <si>
    <t>meble, pozostałe wyroby gotowe</t>
  </si>
  <si>
    <t>surowce wtórne, odpady komunalne</t>
  </si>
  <si>
    <t>przesyłki listowe oraz paczki i przesyłki kurierskie</t>
  </si>
  <si>
    <t>puste opakowania</t>
  </si>
  <si>
    <t>ładunki przewożone w trakcie przeprowadzki, pozostałe ładunki niebędące przedmiotem handlu</t>
  </si>
  <si>
    <t>towary mieszane, bez spożywczych</t>
  </si>
  <si>
    <t>towary nieidentyfikowalne</t>
  </si>
  <si>
    <t>pozostałe towary</t>
  </si>
  <si>
    <t>I kwartał 2016</t>
  </si>
  <si>
    <t>II kwartał 2016</t>
  </si>
  <si>
    <t>III kwartał 2016</t>
  </si>
  <si>
    <t>IV kwartał 2016</t>
  </si>
  <si>
    <t>I kwartał 2017</t>
  </si>
  <si>
    <t>II kwartał 2017</t>
  </si>
  <si>
    <t>III kwartał 2017</t>
  </si>
  <si>
    <t>IV kwartał 2017</t>
  </si>
  <si>
    <t>I kwartał 2018</t>
  </si>
  <si>
    <t>II kwartał 2018</t>
  </si>
  <si>
    <t>III kwartał 2018</t>
  </si>
  <si>
    <t>IV kwartał 2018</t>
  </si>
  <si>
    <t>I kwartał 2019</t>
  </si>
  <si>
    <t>II kwartał 2019</t>
  </si>
  <si>
    <t>III kwartał 2019</t>
  </si>
  <si>
    <t>IV kwartał 2019</t>
  </si>
  <si>
    <t>I kwartał 2020</t>
  </si>
  <si>
    <t>II kwartał 2020</t>
  </si>
  <si>
    <t>kwartał</t>
  </si>
  <si>
    <t>ROK</t>
  </si>
  <si>
    <t>III kwartał 2020</t>
  </si>
  <si>
    <t>Etykiety kolumn</t>
  </si>
  <si>
    <t>Suma końcowa</t>
  </si>
  <si>
    <t>Etykiety wierszy</t>
  </si>
  <si>
    <t>2016 Suma</t>
  </si>
  <si>
    <t>2017 Suma</t>
  </si>
  <si>
    <t>2018 Suma</t>
  </si>
  <si>
    <t>2019 Suma</t>
  </si>
  <si>
    <t>2020 Suma</t>
  </si>
  <si>
    <t>Suma z udział w pracy w kwartale</t>
  </si>
  <si>
    <t>średnia odległość przejazdu 1 pasażera (km)</t>
  </si>
  <si>
    <t>Przewozy</t>
  </si>
  <si>
    <t>o charakterze usług publicznych</t>
  </si>
  <si>
    <t>komercyjne</t>
  </si>
  <si>
    <t>okazjonalne</t>
  </si>
  <si>
    <t>udział w liczbie pasażerów w kwartale</t>
  </si>
  <si>
    <t>udział w pracy przewozowej w kwartale</t>
  </si>
  <si>
    <t>wojewódzkie osobowe i aglomeracyjne</t>
  </si>
  <si>
    <t>wojewódzkie pospieszne</t>
  </si>
  <si>
    <t>międzywojewódzkie osobowe</t>
  </si>
  <si>
    <t>międzywojewódzkie pospieszne</t>
  </si>
  <si>
    <t>międzywojewódzkie ekspresowe, InterCity</t>
  </si>
  <si>
    <t>w strefie transgranicznej</t>
  </si>
  <si>
    <t>międzynarodowe osobowe</t>
  </si>
  <si>
    <t>międzynarodowe pospieszne</t>
  </si>
  <si>
    <t>międzynarodowe EuroCity</t>
  </si>
  <si>
    <t>międzynarodowe EuroNight</t>
  </si>
  <si>
    <t>OGÓŁEM</t>
  </si>
  <si>
    <t>W TYM</t>
  </si>
  <si>
    <t>liczba pasażerów</t>
  </si>
  <si>
    <t>praca przewozowa</t>
  </si>
  <si>
    <t>w klasie 1</t>
  </si>
  <si>
    <t>w klasie 2</t>
  </si>
  <si>
    <t>w wagonach sypialnych</t>
  </si>
  <si>
    <t>w wagonach z miejscami do leżenia</t>
  </si>
  <si>
    <t>WG RODZAJÓW BILETÓW</t>
  </si>
  <si>
    <t>WG TARYF</t>
  </si>
  <si>
    <t>JEDNORAZOWE</t>
  </si>
  <si>
    <t>OKRESOWE</t>
  </si>
  <si>
    <t>POZOSTAŁE</t>
  </si>
  <si>
    <t>WG TARYFY NORMALNEJ</t>
  </si>
  <si>
    <t>Z ULGĄ USTAWOWĄ</t>
  </si>
  <si>
    <t>Z ULGĄ HANDLOWĄ / WG OFERT SPECJALNYCH / POZOSTAŁE</t>
  </si>
  <si>
    <t xml:space="preserve">OGÓŁEM </t>
  </si>
  <si>
    <t xml:space="preserve">W TYM ULGOWE </t>
  </si>
  <si>
    <t>wojewódzkie i międzywojewódzkie</t>
  </si>
  <si>
    <t>międzynarodowe ogółem</t>
  </si>
  <si>
    <t xml:space="preserve">        w tym tranzyt</t>
  </si>
  <si>
    <t>I kwartał</t>
  </si>
  <si>
    <t>II kwartał</t>
  </si>
  <si>
    <t>III kwartał</t>
  </si>
  <si>
    <t>IV kwartał</t>
  </si>
  <si>
    <t xml:space="preserve">liczba pasażerów </t>
  </si>
  <si>
    <t>praca przewozowa (pasażerokilemtry)</t>
  </si>
  <si>
    <r>
      <rPr>
        <b/>
        <sz val="14"/>
        <color theme="0"/>
        <rFont val="Lato"/>
        <family val="2"/>
        <charset val="238"/>
      </rPr>
      <t>Przewozy o charakterze usług publicznych i komercyjne w ujęciu kwartalnym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Liczba pasażerów, Praca przewozowa (pasażerokilometry), Średnia odległość (km), Udział w liczbie pasazerów i pracy przewozowej dla kwartału</t>
    </r>
  </si>
  <si>
    <t>Przewozy pasażerów wg kategorii przewozów w ujęciu kwartalnym</t>
  </si>
  <si>
    <t>Liczba pasażerów wg rodzajów biletów i taryf w ujęciu kwartalnym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</si>
</sst>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color theme="1"/>
      <name val="Lato"/>
      <family val="2"/>
      <charset val="238"/>
    </font>
    <font>
      <b/>
      <sz val="8"/>
      <color theme="0"/>
      <name val="Lato"/>
      <family val="2"/>
      <charset val="238"/>
    </font>
    <font>
      <sz val="8"/>
      <name val="Lato"/>
      <family val="2"/>
      <charset val="238"/>
    </font>
    <font>
      <b/>
      <sz val="8"/>
      <name val="Lato"/>
      <family val="2"/>
      <charset val="238"/>
    </font>
    <font>
      <b/>
      <sz val="8"/>
      <color theme="1"/>
      <name val="Lato"/>
      <family val="2"/>
      <charset val="238"/>
    </font>
    <font>
      <sz val="14"/>
      <color theme="0"/>
      <name val="Lato"/>
      <family val="2"/>
      <charset val="238"/>
    </font>
    <font>
      <sz val="11"/>
      <color theme="0"/>
      <name val="Lato"/>
      <family val="2"/>
      <charset val="238"/>
    </font>
    <font>
      <b/>
      <sz val="14"/>
      <color theme="0"/>
      <name val="Lato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42B6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16" fillId="0" borderId="0"/>
    <xf numFmtId="0" fontId="17" fillId="0" borderId="0" applyNumberFormat="0" applyFill="0" applyBorder="0" applyAlignment="0" applyProtection="0"/>
    <xf numFmtId="0" fontId="16" fillId="0" borderId="0"/>
    <xf numFmtId="0" fontId="15" fillId="0" borderId="0"/>
    <xf numFmtId="0" fontId="14" fillId="0" borderId="0" applyNumberForma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5" fillId="0" borderId="0" xfId="0" applyFont="1"/>
    <xf numFmtId="0" fontId="7" fillId="3" borderId="0" xfId="0" applyFont="1" applyFill="1" applyBorder="1" applyAlignment="1">
      <alignment horizontal="center" vertical="center" wrapText="1"/>
    </xf>
    <xf numFmtId="3" fontId="6" fillId="0" borderId="0" xfId="2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/>
    <xf numFmtId="10" fontId="3" fillId="0" borderId="0" xfId="1" applyNumberFormat="1" applyFont="1" applyFill="1" applyBorder="1"/>
    <xf numFmtId="3" fontId="5" fillId="0" borderId="0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>
      <alignment horizontal="right" vertical="center"/>
    </xf>
    <xf numFmtId="10" fontId="6" fillId="0" borderId="0" xfId="1" applyNumberFormat="1" applyFont="1" applyFill="1" applyBorder="1" applyAlignment="1">
      <alignment horizontal="righ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3" borderId="0" xfId="0" applyFont="1" applyFill="1" applyBorder="1" applyAlignment="1">
      <alignment horizontal="right" vertical="center"/>
    </xf>
    <xf numFmtId="4" fontId="3" fillId="0" borderId="0" xfId="0" applyNumberFormat="1" applyFont="1"/>
    <xf numFmtId="4" fontId="0" fillId="0" borderId="0" xfId="0" applyNumberFormat="1"/>
    <xf numFmtId="0" fontId="7" fillId="3" borderId="0" xfId="0" applyFont="1" applyFill="1" applyBorder="1" applyAlignment="1">
      <alignment horizontal="center" vertical="center" wrapText="1"/>
    </xf>
    <xf numFmtId="3" fontId="3" fillId="0" borderId="0" xfId="1" applyNumberFormat="1" applyFont="1" applyFill="1" applyBorder="1"/>
    <xf numFmtId="3" fontId="3" fillId="0" borderId="0" xfId="0" applyNumberFormat="1" applyFont="1"/>
    <xf numFmtId="3" fontId="3" fillId="0" borderId="0" xfId="0" applyNumberFormat="1" applyFont="1" applyAlignment="1">
      <alignment wrapText="1"/>
    </xf>
    <xf numFmtId="3" fontId="5" fillId="0" borderId="0" xfId="0" applyNumberFormat="1" applyFont="1"/>
    <xf numFmtId="3" fontId="5" fillId="0" borderId="0" xfId="0" applyNumberFormat="1" applyFont="1" applyFill="1"/>
    <xf numFmtId="3" fontId="3" fillId="0" borderId="0" xfId="0" applyNumberFormat="1" applyFont="1" applyFill="1"/>
    <xf numFmtId="3" fontId="6" fillId="0" borderId="0" xfId="2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6" fillId="3" borderId="1" xfId="2" applyNumberFormat="1" applyFont="1" applyFill="1" applyBorder="1" applyAlignment="1">
      <alignment horizontal="right" vertical="center"/>
    </xf>
    <xf numFmtId="10" fontId="6" fillId="3" borderId="1" xfId="1" applyNumberFormat="1" applyFont="1" applyFill="1" applyBorder="1" applyAlignment="1">
      <alignment horizontal="right" vertical="center"/>
    </xf>
    <xf numFmtId="1" fontId="13" fillId="3" borderId="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/>
    <xf numFmtId="164" fontId="0" fillId="0" borderId="0" xfId="0" applyNumberFormat="1"/>
    <xf numFmtId="0" fontId="8" fillId="2" borderId="0" xfId="0" applyFont="1" applyFill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10" fillId="2" borderId="0" xfId="0" applyNumberFormat="1" applyFont="1" applyFill="1" applyAlignment="1">
      <alignment horizontal="left" vertical="center" wrapText="1"/>
    </xf>
    <xf numFmtId="4" fontId="4" fillId="2" borderId="0" xfId="0" applyNumberFormat="1" applyFont="1" applyFill="1" applyAlignment="1">
      <alignment horizontal="left" vertical="center" wrapText="1"/>
    </xf>
    <xf numFmtId="1" fontId="13" fillId="3" borderId="1" xfId="0" applyNumberFormat="1" applyFont="1" applyFill="1" applyBorder="1" applyAlignment="1" applyProtection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</cellXfs>
  <cellStyles count="11">
    <cellStyle name="Hiperłącze 2" xfId="9"/>
    <cellStyle name="Hiperłącze 3" xfId="6"/>
    <cellStyle name="Normal" xfId="4"/>
    <cellStyle name="Normalny" xfId="0" builtinId="0"/>
    <cellStyle name="Normalny 2" xfId="7"/>
    <cellStyle name="Normalny 2 2 4" xfId="3"/>
    <cellStyle name="Normalny 3" xfId="8"/>
    <cellStyle name="Normalny 4" xfId="10"/>
    <cellStyle name="Normalny 5" xfId="5"/>
    <cellStyle name="Normalny_styczeń_04Spraw_ZPiS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am Urbaniak" refreshedDate="44238.531251388886" createdVersion="6" refreshedVersion="6" minRefreshableVersion="3" recordCount="532">
  <cacheSource type="worksheet">
    <worksheetSource ref="A3:H31" sheet="Dane ogólne 2020-2023"/>
  </cacheSource>
  <cacheFields count="8">
    <cacheField name="ROK" numFmtId="0">
      <sharedItems containsSemiMixedTypes="0" containsString="0" containsNumber="1" containsInteger="1" minValue="2016" maxValue="2020" count="5">
        <n v="2016"/>
        <n v="2017"/>
        <n v="2018"/>
        <n v="2019"/>
        <n v="2020"/>
      </sharedItems>
    </cacheField>
    <cacheField name="kwartał" numFmtId="0">
      <sharedItems count="19">
        <s v="I kwartał 2016"/>
        <s v="II kwartał 2016"/>
        <s v="III kwartał 2016"/>
        <s v="IV kwartał 2016"/>
        <s v="I kwartał 2017"/>
        <s v="II kwartał 2017"/>
        <s v="III kwartał 2017"/>
        <s v="IV kwartał 2017"/>
        <s v="I kwartał 2018"/>
        <s v="II kwartał 2018"/>
        <s v="III kwartał 2018"/>
        <s v="IV kwartał 2018"/>
        <s v="I kwartał 2019"/>
        <s v="II kwartał 2019"/>
        <s v="III kwartał 2019"/>
        <s v="IV kwartał 2019"/>
        <s v="I kwartał 2020"/>
        <s v="II kwartał 2020"/>
        <s v="III kwartał 2020"/>
      </sharedItems>
    </cacheField>
    <cacheField name="Grupa" numFmtId="0">
      <sharedItems count="28">
        <s v="ogółem"/>
        <s v="produkty rolnictwa, łowiectwa, leśnictwa, rybactwa i rybołóstwa"/>
        <s v="w tym zboża"/>
        <s v="węgiel kamienny, brunatny, ropa naftowa i gaz ziemny"/>
        <s v="w tym węgiel kamienny"/>
        <s v="rudy metali i pozostałe produkty górnictwa i kopalnictwa"/>
        <s v="w tym rudy żelaza"/>
        <s v="w tym kruszywo, piasek, żwir, gliny"/>
        <s v="produkty spożywcze, napoje i wyroby tytoniowe"/>
        <s v="wyroby włókiennicze i odzież, skóry i produkty skórzane"/>
        <s v="drewno wyroby z drewna i korka,słomy, papier i wyroby z papieru, wyroby poligraficzne oraz nagrania"/>
        <s v="koks, brykiety, produkty rafinacji ropy naftowej, gazy wytwarzane metodami przemysłowymi"/>
        <s v="w tym produkty rafinacji ropy naftowej"/>
        <s v="chemikalia, produkty chemiczne, włókna sztuczne, wyroby z gumy i tworzyw sztucznych, paliwo jądrowe*"/>
        <s v="wyroby z pozostałych surowców niemetalicznych"/>
        <s v="w tym cement, wapno, gips"/>
        <s v="w tym pozostałe materiały budowlane"/>
        <s v="metale, wyroby metalowe gotowe (z wyłączeniem maszyn i urządzeń)"/>
        <s v="maszyny, urządzenia, sprzęt elektryczny i elektroniczny"/>
        <s v="sprzęt transportowy"/>
        <s v="meble, pozostałe wyroby gotowe"/>
        <s v="surowce wtórne, odpady komunalne"/>
        <s v="przesyłki listowe oraz paczki i przesyłki kurierskie"/>
        <s v="puste opakowania"/>
        <s v="ładunki przewożone w trakcie przeprowadzki, pozostałe ładunki niebędące przedmiotem handlu"/>
        <s v="towary mieszane, bez spożywczych"/>
        <s v="towary nieidentyfikowalne"/>
        <s v="pozostałe towary"/>
      </sharedItems>
    </cacheField>
    <cacheField name="masa (tys ton)" numFmtId="0">
      <sharedItems containsSemiMixedTypes="0" containsString="0" containsNumber="1" minValue="0" maxValue="63473.303289841671"/>
    </cacheField>
    <cacheField name="praca przewozowa (mln tonokilometrów()" numFmtId="0">
      <sharedItems containsSemiMixedTypes="0" containsString="0" containsNumber="1" minValue="0" maxValue="15254.360804826712"/>
    </cacheField>
    <cacheField name="średnia odległość (km)" numFmtId="0">
      <sharedItems containsBlank="1" containsMixedTypes="1" containsNumber="1" minValue="6" maxValue="527.10558437415068"/>
    </cacheField>
    <cacheField name="udział w masie w kwartale" numFmtId="0">
      <sharedItems containsSemiMixedTypes="0" containsString="0" containsNumber="1" minValue="0" maxValue="1"/>
    </cacheField>
    <cacheField name="udział w pracy w kwartale" numFmtId="0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2">
  <r>
    <x v="0"/>
    <x v="0"/>
    <x v="0"/>
    <n v="49911.258668999995"/>
    <n v="11389.863567945156"/>
    <n v="228.20229085946551"/>
    <n v="1"/>
    <n v="1"/>
  </r>
  <r>
    <x v="0"/>
    <x v="0"/>
    <x v="1"/>
    <n v="969.49090000000001"/>
    <n v="358.57218796839993"/>
    <n v="369.85616674524738"/>
    <n v="1.9424292751850661E-2"/>
    <n v="3.1481692983359406E-2"/>
  </r>
  <r>
    <x v="0"/>
    <x v="0"/>
    <x v="2"/>
    <n v="169.17322499999997"/>
    <n v="57.793894305999999"/>
    <n v="341.62553977439404"/>
    <n v="3.3894802397574854E-3"/>
    <n v="5.0741515876143711E-3"/>
  </r>
  <r>
    <x v="0"/>
    <x v="0"/>
    <x v="3"/>
    <n v="21504.409732"/>
    <n v="3651.425969273886"/>
    <n v="169.79893960262112"/>
    <n v="0.43085288380748532"/>
    <n v="0.32058557571753593"/>
  </r>
  <r>
    <x v="0"/>
    <x v="0"/>
    <x v="4"/>
    <n v="21235.967400000001"/>
    <n v="3526.2431422717996"/>
    <n v="166.05050647571625"/>
    <n v="0.42547449145356281"/>
    <n v="0.30959485346214455"/>
  </r>
  <r>
    <x v="0"/>
    <x v="0"/>
    <x v="5"/>
    <n v="10357.814737000001"/>
    <n v="2330.3636613861941"/>
    <n v="224.98603427050213"/>
    <n v="0.20752461495092017"/>
    <n v="0.20459978712515997"/>
  </r>
  <r>
    <x v="0"/>
    <x v="0"/>
    <x v="6"/>
    <n v="2281.5890000000004"/>
    <n v="856.89603499999998"/>
    <n v="375.56984846964104"/>
    <n v="4.5712912493972045E-2"/>
    <n v="7.5233213276723429E-2"/>
  </r>
  <r>
    <x v="0"/>
    <x v="0"/>
    <x v="7"/>
    <n v="6580.5759840000001"/>
    <n v="1097.5023656721"/>
    <n v="166.77907349456419"/>
    <n v="0.13184552262327962"/>
    <n v="9.635781492245743E-2"/>
  </r>
  <r>
    <x v="0"/>
    <x v="0"/>
    <x v="8"/>
    <n v="286.36271999999997"/>
    <n v="53.260856377412999"/>
    <n v="185.9908872824403"/>
    <n v="5.737437356550989E-3"/>
    <n v="4.6761628056113565E-3"/>
  </r>
  <r>
    <x v="0"/>
    <x v="0"/>
    <x v="9"/>
    <n v="0.32800000000000001"/>
    <n v="0.113208"/>
    <n v="345.14634146341461"/>
    <n v="6.5716635634300608E-6"/>
    <n v="9.9393640077133818E-6"/>
  </r>
  <r>
    <x v="0"/>
    <x v="0"/>
    <x v="10"/>
    <n v="587.17000000000007"/>
    <n v="135.58147"/>
    <n v="230.90667098114682"/>
    <n v="1.1764279556522039E-2"/>
    <n v="1.190369570198989E-2"/>
  </r>
  <r>
    <x v="0"/>
    <x v="0"/>
    <x v="11"/>
    <n v="6357.3798869999991"/>
    <n v="2005.5364605654052"/>
    <n v="315.46588314888368"/>
    <n v="0.12737366390939331"/>
    <n v="0.17608081506872902"/>
  </r>
  <r>
    <x v="0"/>
    <x v="0"/>
    <x v="12"/>
    <n v="3617.7476120000006"/>
    <n v="1312.2552254615"/>
    <n v="362.72713472569899"/>
    <n v="7.2483598059349133E-2"/>
    <n v="0.11521254996895838"/>
  </r>
  <r>
    <x v="0"/>
    <x v="0"/>
    <x v="13"/>
    <n v="2556.0596800000003"/>
    <n v="827.78457717732897"/>
    <n v="323.85181913175393"/>
    <n v="5.1212086173807014E-2"/>
    <n v="7.2677304011523766E-2"/>
  </r>
  <r>
    <x v="0"/>
    <x v="0"/>
    <x v="14"/>
    <n v="512.58574399999998"/>
    <n v="166.108130244618"/>
    <n v="324.05920802319076"/>
    <n v="1.0269942246885636E-2"/>
    <n v="1.4583856009662945E-2"/>
  </r>
  <r>
    <x v="0"/>
    <x v="0"/>
    <x v="15"/>
    <n v="428.42307999999997"/>
    <n v="133.38125271448999"/>
    <n v="311.33068908073295"/>
    <n v="8.5836961724648827E-3"/>
    <n v="1.1710522423628406E-2"/>
  </r>
  <r>
    <x v="0"/>
    <x v="0"/>
    <x v="16"/>
    <n v="67.022664000000006"/>
    <n v="30.604562530127993"/>
    <n v="456.63005174082588"/>
    <n v="1.3428365821122428E-3"/>
    <n v="2.6869999230069229E-3"/>
  </r>
  <r>
    <x v="0"/>
    <x v="0"/>
    <x v="17"/>
    <n v="2250.9808869999997"/>
    <n v="603.71982569211048"/>
    <n v="268.20299949179918"/>
    <n v="4.5099661820351758E-2"/>
    <n v="5.3005009418302232E-2"/>
  </r>
  <r>
    <x v="0"/>
    <x v="0"/>
    <x v="18"/>
    <n v="26.145000000000003"/>
    <n v="10.84463"/>
    <n v="414.78791355899784"/>
    <n v="5.2382970690816749E-4"/>
    <n v="9.5212992985450472E-4"/>
  </r>
  <r>
    <x v="0"/>
    <x v="0"/>
    <x v="19"/>
    <n v="178.449735"/>
    <n v="44.447395999999998"/>
    <n v="249.07515833520287"/>
    <n v="3.5753403091562498E-3"/>
    <n v="3.9023642148874964E-3"/>
  </r>
  <r>
    <x v="0"/>
    <x v="0"/>
    <x v="20"/>
    <n v="16.9435"/>
    <n v="7.1888997679999997"/>
    <n v="424.28658588839374"/>
    <n v="3.3947250483834523E-4"/>
    <n v="6.311664512147399E-4"/>
  </r>
  <r>
    <x v="0"/>
    <x v="0"/>
    <x v="21"/>
    <n v="738.10642900000016"/>
    <n v="194.50092755140003"/>
    <n v="263.51339035877709"/>
    <n v="1.4788375382295054E-2"/>
    <n v="1.7076668775804302E-2"/>
  </r>
  <r>
    <x v="0"/>
    <x v="0"/>
    <x v="22"/>
    <n v="0"/>
    <n v="0"/>
    <m/>
    <n v="0"/>
    <n v="0"/>
  </r>
  <r>
    <x v="0"/>
    <x v="0"/>
    <x v="23"/>
    <n v="233.01245499999996"/>
    <n v="86.011213479999995"/>
    <n v="369.12710730419974"/>
    <n v="4.6685349400880684E-3"/>
    <n v="7.5515578362206201E-3"/>
  </r>
  <r>
    <x v="0"/>
    <x v="0"/>
    <x v="24"/>
    <n v="0"/>
    <n v="0"/>
    <m/>
    <n v="0"/>
    <n v="0"/>
  </r>
  <r>
    <x v="0"/>
    <x v="0"/>
    <x v="25"/>
    <n v="102.97422"/>
    <n v="16.804361"/>
    <n v="163.18998094862965"/>
    <n v="2.063146126666558E-3"/>
    <n v="1.4753786030671193E-3"/>
  </r>
  <r>
    <x v="0"/>
    <x v="0"/>
    <x v="26"/>
    <n v="1838.238102"/>
    <n v="645.56360444819995"/>
    <n v="351.18606438732166"/>
    <n v="3.683012913360436E-2"/>
    <n v="5.6678782901757443E-2"/>
  </r>
  <r>
    <x v="0"/>
    <x v="0"/>
    <x v="27"/>
    <n v="1394.8069410000001"/>
    <n v="252.0361890122002"/>
    <n v="180.69611041045155"/>
    <n v="2.7945737659112933E-2"/>
    <n v="2.2128113081311473E-2"/>
  </r>
  <r>
    <x v="0"/>
    <x v="1"/>
    <x v="0"/>
    <n v="53857.802962000002"/>
    <n v="12553.377826723392"/>
    <n v="233.08373413561955"/>
    <n v="1"/>
    <n v="1"/>
  </r>
  <r>
    <x v="0"/>
    <x v="1"/>
    <x v="1"/>
    <n v="847.33879999999999"/>
    <n v="312.47258609439996"/>
    <n v="368.76935895582727"/>
    <n v="1.5732888335564854E-2"/>
    <n v="2.4891514491758089E-2"/>
  </r>
  <r>
    <x v="0"/>
    <x v="1"/>
    <x v="2"/>
    <n v="125.76979999999999"/>
    <n v="55.381140374399997"/>
    <n v="440.33734946227156"/>
    <n v="2.3352196540348726E-3"/>
    <n v="4.4116524762367691E-3"/>
  </r>
  <r>
    <x v="0"/>
    <x v="1"/>
    <x v="3"/>
    <n v="20994.47983"/>
    <n v="3424.5515053562126"/>
    <n v="163.11675893311298"/>
    <n v="0.38981315009847134"/>
    <n v="0.27279920612809827"/>
  </r>
  <r>
    <x v="0"/>
    <x v="1"/>
    <x v="4"/>
    <n v="20745.629293000002"/>
    <n v="3285.7932649456002"/>
    <n v="158.38484427436933"/>
    <n v="0.38519263973016726"/>
    <n v="0.26174574766250291"/>
  </r>
  <r>
    <x v="0"/>
    <x v="1"/>
    <x v="5"/>
    <n v="13362.332052"/>
    <n v="3201.6235127113905"/>
    <n v="239.60065505423427"/>
    <n v="0.24810392026997366"/>
    <n v="0.25504079913024169"/>
  </r>
  <r>
    <x v="0"/>
    <x v="1"/>
    <x v="6"/>
    <n v="2170.462"/>
    <n v="885.66974066199987"/>
    <n v="408.05586122309438"/>
    <n v="4.0299861498832301E-2"/>
    <n v="7.0552304956248743E-2"/>
  </r>
  <r>
    <x v="0"/>
    <x v="1"/>
    <x v="7"/>
    <n v="9604.7550200000023"/>
    <n v="1901.0257868620301"/>
    <n v="197.92548408611361"/>
    <n v="0.17833544058187351"/>
    <n v="0.1514353995476152"/>
  </r>
  <r>
    <x v="0"/>
    <x v="1"/>
    <x v="8"/>
    <n v="294.68434999999999"/>
    <n v="51.847212456006005"/>
    <n v="175.94151998912059"/>
    <n v="5.4715256433300477E-3"/>
    <n v="4.1301403631486856E-3"/>
  </r>
  <r>
    <x v="0"/>
    <x v="1"/>
    <x v="9"/>
    <n v="0.81799999999999995"/>
    <n v="9.5391999999999991E-2"/>
    <n v="116.61613691931539"/>
    <n v="1.5188142757645524E-5"/>
    <n v="7.5989109319191613E-6"/>
  </r>
  <r>
    <x v="0"/>
    <x v="1"/>
    <x v="10"/>
    <n v="601.98800000000006"/>
    <n v="140.30156980444997"/>
    <n v="233.06373184257816"/>
    <n v="1.1177359024926057E-2"/>
    <n v="1.1176399829676014E-2"/>
  </r>
  <r>
    <x v="0"/>
    <x v="1"/>
    <x v="11"/>
    <n v="6819.1458700000012"/>
    <n v="2218.3799903899617"/>
    <n v="325.31640071661366"/>
    <n v="0.12661388870265147"/>
    <n v="0.17671578287618464"/>
  </r>
  <r>
    <x v="0"/>
    <x v="1"/>
    <x v="12"/>
    <n v="3905.5370600000001"/>
    <n v="1398.9884798660837"/>
    <n v="358.20642804656518"/>
    <n v="7.2515714440776521E-2"/>
    <n v="0.11144319076320189"/>
  </r>
  <r>
    <x v="0"/>
    <x v="1"/>
    <x v="13"/>
    <n v="2456.3453930000001"/>
    <n v="828.68697271034557"/>
    <n v="337.36581796351044"/>
    <n v="4.560797615032873E-2"/>
    <n v="6.6013067092289102E-2"/>
  </r>
  <r>
    <x v="0"/>
    <x v="1"/>
    <x v="14"/>
    <n v="759.06151999999997"/>
    <n v="230.22444914726"/>
    <n v="303.30143615666356"/>
    <n v="1.4093807735446703E-2"/>
    <n v="1.8339641515223302E-2"/>
  </r>
  <r>
    <x v="0"/>
    <x v="1"/>
    <x v="15"/>
    <n v="652.95641999999998"/>
    <n v="190.58601916625997"/>
    <n v="291.88168356819278"/>
    <n v="1.2123710661957394E-2"/>
    <n v="1.5182050743389885E-2"/>
  </r>
  <r>
    <x v="0"/>
    <x v="1"/>
    <x v="16"/>
    <n v="96.527100000000019"/>
    <n v="34.788653981000003"/>
    <n v="360.4029747190167"/>
    <n v="1.7922584043783931E-3"/>
    <n v="2.771258418347178E-3"/>
  </r>
  <r>
    <x v="0"/>
    <x v="1"/>
    <x v="17"/>
    <n v="2472.6990170000004"/>
    <n v="645.52923205556669"/>
    <n v="261.06259905370706"/>
    <n v="4.591162061966475E-2"/>
    <n v="5.1422751785688815E-2"/>
  </r>
  <r>
    <x v="0"/>
    <x v="1"/>
    <x v="18"/>
    <n v="73.131"/>
    <n v="10.608333"/>
    <n v="145.0593182097879"/>
    <n v="1.3578533838745413E-3"/>
    <n v="8.4505805102250511E-4"/>
  </r>
  <r>
    <x v="0"/>
    <x v="1"/>
    <x v="19"/>
    <n v="174.363"/>
    <n v="60.912635000000002"/>
    <n v="349.3438114737645"/>
    <n v="3.2374696034857538E-3"/>
    <n v="4.8522904226088329E-3"/>
  </r>
  <r>
    <x v="0"/>
    <x v="1"/>
    <x v="20"/>
    <n v="14.039"/>
    <n v="5.8616200000000003"/>
    <n v="417.52404017380155"/>
    <n v="2.6066789263396763E-4"/>
    <n v="4.6693567905857936E-4"/>
  </r>
  <r>
    <x v="0"/>
    <x v="1"/>
    <x v="21"/>
    <n v="857.03190000000018"/>
    <n v="217.18134730989999"/>
    <n v="253.41104258767959"/>
    <n v="1.5912864113760618E-2"/>
    <n v="1.7300630181588932E-2"/>
  </r>
  <r>
    <x v="0"/>
    <x v="1"/>
    <x v="22"/>
    <n v="0"/>
    <n v="0"/>
    <m/>
    <n v="0"/>
    <n v="0"/>
  </r>
  <r>
    <x v="0"/>
    <x v="1"/>
    <x v="23"/>
    <n v="230.11465500000008"/>
    <n v="80.560058260000005"/>
    <n v="350.08660469712362"/>
    <n v="4.2726335339441932E-3"/>
    <n v="6.4174009077067121E-3"/>
  </r>
  <r>
    <x v="0"/>
    <x v="1"/>
    <x v="24"/>
    <n v="0"/>
    <n v="0"/>
    <m/>
    <n v="0"/>
    <n v="0"/>
  </r>
  <r>
    <x v="0"/>
    <x v="1"/>
    <x v="25"/>
    <n v="169.25800000000001"/>
    <n v="89.216836999999998"/>
    <n v="527.10558437415068"/>
    <n v="3.1426829668381008E-3"/>
    <n v="7.1069984693742658E-3"/>
  </r>
  <r>
    <x v="0"/>
    <x v="1"/>
    <x v="26"/>
    <n v="2130.6419999999998"/>
    <n v="749.90357800000015"/>
    <n v="351.96132339454505"/>
    <n v="3.9560507165568914E-2"/>
    <n v="5.9737194908896923E-2"/>
  </r>
  <r>
    <x v="0"/>
    <x v="1"/>
    <x v="27"/>
    <n v="1600.330575"/>
    <n v="285.42099542790015"/>
    <n v="178.35127309737251"/>
    <n v="2.9713996616778662E-2"/>
    <n v="2.2736589256502848E-2"/>
  </r>
  <r>
    <x v="0"/>
    <x v="2"/>
    <x v="0"/>
    <n v="58043.842054999994"/>
    <n v="13085.707591163304"/>
    <n v="225.4452346342583"/>
    <n v="1"/>
    <n v="1"/>
  </r>
  <r>
    <x v="0"/>
    <x v="2"/>
    <x v="1"/>
    <n v="793.90916000000016"/>
    <n v="276.17520535402002"/>
    <n v="347.86751339916515"/>
    <n v="1.3677749988495316E-2"/>
    <n v="2.1105102909415415E-2"/>
  </r>
  <r>
    <x v="0"/>
    <x v="2"/>
    <x v="2"/>
    <n v="125.53866499999998"/>
    <n v="50.669156644410002"/>
    <n v="403.61395148188018"/>
    <n v="2.1628248674690526E-3"/>
    <n v="3.8720991044172929E-3"/>
  </r>
  <r>
    <x v="0"/>
    <x v="2"/>
    <x v="3"/>
    <n v="23884.651520999996"/>
    <n v="3730.6000119266864"/>
    <n v="156.19235677969377"/>
    <n v="0.41149328981992384"/>
    <n v="0.28508966641176797"/>
  </r>
  <r>
    <x v="0"/>
    <x v="2"/>
    <x v="4"/>
    <n v="23652.841970999998"/>
    <n v="3662.7781161539469"/>
    <n v="154.85573026043821"/>
    <n v="0.40749959226660981"/>
    <n v="0.27990676779507118"/>
  </r>
  <r>
    <x v="0"/>
    <x v="2"/>
    <x v="5"/>
    <n v="14945.002202000001"/>
    <n v="3573.4542616270569"/>
    <n v="239.10697458103033"/>
    <n v="0.25747782491446247"/>
    <n v="0.27308070555085523"/>
  </r>
  <r>
    <x v="0"/>
    <x v="2"/>
    <x v="6"/>
    <n v="2536.0050000000006"/>
    <n v="931.96517000000006"/>
    <n v="367.49342765491389"/>
    <n v="4.3691198070537528E-2"/>
    <n v="7.1220082178005434E-2"/>
  </r>
  <r>
    <x v="0"/>
    <x v="2"/>
    <x v="7"/>
    <n v="10805.071660000001"/>
    <n v="2236.30022965332"/>
    <n v="206.96764445644774"/>
    <n v="0.18615362590507969"/>
    <n v="0.17089639318881614"/>
  </r>
  <r>
    <x v="0"/>
    <x v="2"/>
    <x v="8"/>
    <n v="285.88529900000003"/>
    <n v="67.274821577364008"/>
    <n v="235.32102494491681"/>
    <n v="4.9253338317802381E-3"/>
    <n v="5.1410916153127456E-3"/>
  </r>
  <r>
    <x v="0"/>
    <x v="2"/>
    <x v="9"/>
    <n v="1.9130000000000003"/>
    <n v="0.13661199999999998"/>
    <n v="71.412441191845261"/>
    <n v="3.2957845867393113E-5"/>
    <n v="1.0439787000303538E-5"/>
  </r>
  <r>
    <x v="0"/>
    <x v="2"/>
    <x v="10"/>
    <n v="536.745"/>
    <n v="119.66257899999998"/>
    <n v="222.94120858135611"/>
    <n v="9.247234176734927E-3"/>
    <n v="9.1445249075263885E-3"/>
  </r>
  <r>
    <x v="0"/>
    <x v="2"/>
    <x v="11"/>
    <n v="7045.8346289999999"/>
    <n v="2334.5768221541662"/>
    <n v="331.34141589773697"/>
    <n v="0.12138815039713692"/>
    <n v="0.178406616981927"/>
  </r>
  <r>
    <x v="0"/>
    <x v="2"/>
    <x v="12"/>
    <n v="4134.4697779999997"/>
    <n v="1602.19363253298"/>
    <n v="387.52094429579358"/>
    <n v="7.1230119020762678E-2"/>
    <n v="0.1224384406705627"/>
  </r>
  <r>
    <x v="0"/>
    <x v="2"/>
    <x v="13"/>
    <n v="2300.9448160000002"/>
    <n v="757.88312135756405"/>
    <n v="329.37909509497945"/>
    <n v="3.9641497436019447E-2"/>
    <n v="5.7916862047976511E-2"/>
  </r>
  <r>
    <x v="0"/>
    <x v="2"/>
    <x v="14"/>
    <n v="781.20195999999976"/>
    <n v="224.14108077463001"/>
    <n v="286.91822633756584"/>
    <n v="1.3458825817556398E-2"/>
    <n v="1.7128693974943401E-2"/>
  </r>
  <r>
    <x v="0"/>
    <x v="2"/>
    <x v="15"/>
    <n v="713.11855999999989"/>
    <n v="201.56639684382998"/>
    <n v="282.65481807657625"/>
    <n v="1.2285860734792119E-2"/>
    <n v="1.540355349067608E-2"/>
  </r>
  <r>
    <x v="0"/>
    <x v="2"/>
    <x v="16"/>
    <n v="57.724400000000003"/>
    <n v="19.342575930799999"/>
    <n v="335.08491956261128"/>
    <n v="9.9449653841492255E-4"/>
    <n v="1.4781452050680024E-3"/>
  </r>
  <r>
    <x v="0"/>
    <x v="2"/>
    <x v="17"/>
    <n v="2053.636109"/>
    <n v="515.85577884886698"/>
    <n v="251.19142412238671"/>
    <n v="3.5380774881408741E-2"/>
    <n v="3.9421313311113655E-2"/>
  </r>
  <r>
    <x v="0"/>
    <x v="2"/>
    <x v="18"/>
    <n v="49.377000000000002"/>
    <n v="12.531092699999999"/>
    <n v="253.78400267330943"/>
    <n v="8.5068455587782E-4"/>
    <n v="9.5761674427618777E-4"/>
  </r>
  <r>
    <x v="0"/>
    <x v="2"/>
    <x v="19"/>
    <n v="156.54560000000004"/>
    <n v="45.327953258399994"/>
    <n v="289.55111646957812"/>
    <n v="2.6970233957232495E-3"/>
    <n v="3.4639283311671794E-3"/>
  </r>
  <r>
    <x v="0"/>
    <x v="2"/>
    <x v="20"/>
    <n v="25.97"/>
    <n v="11.816055"/>
    <n v="454.98864073931463"/>
    <n v="4.4742041671521119E-4"/>
    <n v="9.0297409732579604E-4"/>
  </r>
  <r>
    <x v="0"/>
    <x v="2"/>
    <x v="21"/>
    <n v="823.21019999999976"/>
    <n v="210.41965040814998"/>
    <n v="255.60865306108943"/>
    <n v="1.4182558749642367E-2"/>
    <n v="1.6080112515294554E-2"/>
  </r>
  <r>
    <x v="0"/>
    <x v="2"/>
    <x v="22"/>
    <n v="0"/>
    <n v="0"/>
    <m/>
    <n v="0"/>
    <n v="0"/>
  </r>
  <r>
    <x v="0"/>
    <x v="2"/>
    <x v="23"/>
    <n v="241.72460399999997"/>
    <n v="32.059391521600006"/>
    <n v="132.6277548544459"/>
    <n v="4.1645176377358263E-3"/>
    <n v="2.4499547539369986E-3"/>
  </r>
  <r>
    <x v="0"/>
    <x v="2"/>
    <x v="24"/>
    <n v="0"/>
    <n v="0"/>
    <m/>
    <n v="0"/>
    <n v="0"/>
  </r>
  <r>
    <x v="0"/>
    <x v="2"/>
    <x v="25"/>
    <n v="111.062"/>
    <n v="48.562438999999998"/>
    <n v="437.25521780627037"/>
    <n v="1.913415722804189E-3"/>
    <n v="3.7111053156035603E-3"/>
  </r>
  <r>
    <x v="0"/>
    <x v="2"/>
    <x v="26"/>
    <n v="2265.6898379999934"/>
    <n v="855.06871262240008"/>
    <n v="377.398838217503"/>
    <n v="3.9034112108793859E-2"/>
    <n v="6.5343712341533799E-2"/>
  </r>
  <r>
    <x v="0"/>
    <x v="2"/>
    <x v="27"/>
    <n v="1740.539117"/>
    <n v="270.16200203239998"/>
    <n v="155.21742625242013"/>
    <n v="2.9986628303321747E-2"/>
    <n v="2.0645578403023362E-2"/>
  </r>
  <r>
    <x v="0"/>
    <x v="3"/>
    <x v="0"/>
    <n v="60412.429028000006"/>
    <n v="13591.220292919543"/>
    <n v="224.97390870710186"/>
    <n v="1"/>
    <n v="1"/>
  </r>
  <r>
    <x v="0"/>
    <x v="3"/>
    <x v="1"/>
    <n v="1164.4958899999999"/>
    <n v="417.04371331030995"/>
    <n v="358.13240466680389"/>
    <n v="1.9275766737673772E-2"/>
    <n v="3.0684787997114011E-2"/>
  </r>
  <r>
    <x v="0"/>
    <x v="3"/>
    <x v="2"/>
    <n v="257.12293499999998"/>
    <n v="111.34719307328"/>
    <n v="433.05041253235538"/>
    <n v="4.2561264153247076E-3"/>
    <n v="8.1925824667331178E-3"/>
  </r>
  <r>
    <x v="0"/>
    <x v="3"/>
    <x v="3"/>
    <n v="25341.635748000001"/>
    <n v="4197.9497639317715"/>
    <n v="165.65425395884637"/>
    <n v="0.41947718632956532"/>
    <n v="0.30887217434910741"/>
  </r>
  <r>
    <x v="0"/>
    <x v="3"/>
    <x v="4"/>
    <n v="25010.73676"/>
    <n v="4069.0332683045303"/>
    <n v="162.69145956596483"/>
    <n v="0.4139998533812968"/>
    <n v="0.29938689687962211"/>
  </r>
  <r>
    <x v="0"/>
    <x v="3"/>
    <x v="5"/>
    <n v="15129.797213999998"/>
    <n v="3439.7826127115959"/>
    <n v="227.35153446264798"/>
    <n v="0.25044179579317405"/>
    <n v="0.25308857766830389"/>
  </r>
  <r>
    <x v="0"/>
    <x v="3"/>
    <x v="6"/>
    <n v="2781.4468100000004"/>
    <n v="959.26680602014005"/>
    <n v="344.88051418827598"/>
    <n v="4.6040969627472735E-2"/>
    <n v="7.0579887997244656E-2"/>
  </r>
  <r>
    <x v="0"/>
    <x v="3"/>
    <x v="7"/>
    <n v="10565.948198999999"/>
    <n v="2035.9076556719995"/>
    <n v="192.68575023533484"/>
    <n v="0.17489692715555077"/>
    <n v="0.14979579550576649"/>
  </r>
  <r>
    <x v="0"/>
    <x v="3"/>
    <x v="8"/>
    <n v="422.19969999999995"/>
    <n v="101.210941508377"/>
    <n v="239.72291194990669"/>
    <n v="6.9886231491257944E-3"/>
    <n v="7.4467883918490872E-3"/>
  </r>
  <r>
    <x v="0"/>
    <x v="3"/>
    <x v="9"/>
    <n v="2.42"/>
    <n v="0.106074"/>
    <n v="43.832231404958677"/>
    <n v="4.0057982089718264E-5"/>
    <n v="7.8045972115734243E-6"/>
  </r>
  <r>
    <x v="0"/>
    <x v="3"/>
    <x v="10"/>
    <n v="471.12299999999993"/>
    <n v="120.23808199999999"/>
    <n v="255.21590327791262"/>
    <n v="7.7984449157249315E-3"/>
    <n v="8.8467466061630251E-3"/>
  </r>
  <r>
    <x v="0"/>
    <x v="3"/>
    <x v="11"/>
    <n v="6839.8191009999991"/>
    <n v="2184.3164255645574"/>
    <n v="319.35295265999139"/>
    <n v="0.11321874010114498"/>
    <n v="0.16071525429563488"/>
  </r>
  <r>
    <x v="0"/>
    <x v="3"/>
    <x v="12"/>
    <n v="4120.1741000000002"/>
    <n v="1430.84847544687"/>
    <n v="347.27864423177408"/>
    <n v="6.8200768720793836E-2"/>
    <n v="0.10527741031408946"/>
  </r>
  <r>
    <x v="0"/>
    <x v="3"/>
    <x v="13"/>
    <n v="2427.8361409999993"/>
    <n v="743.22578361715443"/>
    <n v="306.1268308292947"/>
    <n v="4.0187692831796976E-2"/>
    <n v="5.4684257012914725E-2"/>
  </r>
  <r>
    <x v="0"/>
    <x v="3"/>
    <x v="14"/>
    <n v="608.98379200000056"/>
    <n v="171.85289523639"/>
    <n v="282.19617253194457"/>
    <n v="1.0080438773911047E-2"/>
    <n v="1.2644405103632832E-2"/>
  </r>
  <r>
    <x v="0"/>
    <x v="3"/>
    <x v="15"/>
    <n v="493.37817000000013"/>
    <n v="135.65683219149"/>
    <n v="274.95507592378874"/>
    <n v="8.1668321889743715E-3"/>
    <n v="9.9812106100702035E-3"/>
  </r>
  <r>
    <x v="0"/>
    <x v="3"/>
    <x v="16"/>
    <n v="106.484622"/>
    <n v="33.444799044900002"/>
    <n v="314.0810233133945"/>
    <n v="1.762627719382818E-3"/>
    <n v="2.460764988286103E-3"/>
  </r>
  <r>
    <x v="0"/>
    <x v="3"/>
    <x v="17"/>
    <n v="2185.020055"/>
    <n v="588.57664915050486"/>
    <n v="269.36899174159061"/>
    <n v="3.6168386044985623E-2"/>
    <n v="4.3305651476867657E-2"/>
  </r>
  <r>
    <x v="0"/>
    <x v="3"/>
    <x v="18"/>
    <n v="55.712999999999994"/>
    <n v="12.892484999999999"/>
    <n v="231.40891712885684"/>
    <n v="9.2221089097705518E-4"/>
    <n v="9.485892158422628E-4"/>
  </r>
  <r>
    <x v="0"/>
    <x v="3"/>
    <x v="19"/>
    <n v="183.25800000000001"/>
    <n v="47.533946319999991"/>
    <n v="259.38265352672187"/>
    <n v="3.0334486288419791E-3"/>
    <n v="3.4974009173233097E-3"/>
  </r>
  <r>
    <x v="0"/>
    <x v="3"/>
    <x v="20"/>
    <n v="22.72399999999999"/>
    <n v="10.479010000000001"/>
    <n v="461.14284456961826"/>
    <n v="3.7614776239948655E-4"/>
    <n v="7.7101318160953706E-4"/>
  </r>
  <r>
    <x v="0"/>
    <x v="3"/>
    <x v="21"/>
    <n v="929.17009999999993"/>
    <n v="231.84250529639999"/>
    <n v="249.51567565120746"/>
    <n v="1.5380445960372614E-2"/>
    <n v="1.7058255278017988E-2"/>
  </r>
  <r>
    <x v="0"/>
    <x v="3"/>
    <x v="22"/>
    <n v="1.4E-2"/>
    <n v="8.4000000000000009E-5"/>
    <n v="6"/>
    <n v="2.3174039225456847E-7"/>
    <n v="6.1804604876988492E-9"/>
  </r>
  <r>
    <x v="0"/>
    <x v="3"/>
    <x v="23"/>
    <n v="282.530869"/>
    <n v="99.766296177006282"/>
    <n v="353.11644539983445"/>
    <n v="4.6767010290060069E-3"/>
    <n v="7.3404958515005713E-3"/>
  </r>
  <r>
    <x v="0"/>
    <x v="3"/>
    <x v="24"/>
    <n v="0"/>
    <n v="0"/>
    <m/>
    <n v="0"/>
    <n v="0"/>
  </r>
  <r>
    <x v="0"/>
    <x v="3"/>
    <x v="25"/>
    <n v="130.435"/>
    <n v="41.269601119999983"/>
    <n v="316.39974792042"/>
    <n v="2.1590755759803315E-3"/>
    <n v="3.0364897507768099E-3"/>
  </r>
  <r>
    <x v="0"/>
    <x v="3"/>
    <x v="26"/>
    <n v="2563.3901523333325"/>
    <n v="922.17346574299381"/>
    <n v="359.74760412634924"/>
    <n v="4.2431502814516034E-2"/>
    <n v="6.7850674617010484E-2"/>
  </r>
  <r>
    <x v="0"/>
    <x v="3"/>
    <x v="27"/>
    <n v="1651.8632656666671"/>
    <n v="260.95995823248506"/>
    <n v="157.9791521831352"/>
    <n v="2.7343102938321848E-2"/>
    <n v="1.9200627508659709E-2"/>
  </r>
  <r>
    <x v="1"/>
    <x v="4"/>
    <x v="0"/>
    <n v="54279.566859000013"/>
    <n v="12117.731187374209"/>
    <n v="223.24664489036883"/>
    <n v="1"/>
    <n v="1"/>
  </r>
  <r>
    <x v="1"/>
    <x v="4"/>
    <x v="1"/>
    <n v="935.00823000000003"/>
    <n v="343.15660283437001"/>
    <n v="367.00917898270262"/>
    <n v="1.7225786499528186E-2"/>
    <n v="2.8318552171871424E-2"/>
  </r>
  <r>
    <x v="1"/>
    <x v="4"/>
    <x v="2"/>
    <n v="250.88385000000002"/>
    <n v="108.09437307432002"/>
    <n v="430.85425018118946"/>
    <n v="4.6220680178180413E-3"/>
    <n v="8.9203474976360646E-3"/>
  </r>
  <r>
    <x v="1"/>
    <x v="4"/>
    <x v="3"/>
    <n v="23741.595894999995"/>
    <n v="3681.4876743346708"/>
    <n v="155.06487814115295"/>
    <n v="0.43739471902332316"/>
    <n v="0.30380998038399398"/>
  </r>
  <r>
    <x v="1"/>
    <x v="4"/>
    <x v="4"/>
    <n v="23389.979405000002"/>
    <n v="3561.2414871412107"/>
    <n v="152.25500738918714"/>
    <n v="0.4309168395864188"/>
    <n v="0.29388682023675883"/>
  </r>
  <r>
    <x v="1"/>
    <x v="4"/>
    <x v="5"/>
    <n v="11264.144963000001"/>
    <n v="2706.1003076583629"/>
    <n v="240.24018836292055"/>
    <n v="0.20752090731048842"/>
    <n v="0.22331740701410524"/>
  </r>
  <r>
    <x v="1"/>
    <x v="4"/>
    <x v="6"/>
    <n v="2739.8090000000002"/>
    <n v="1007.9181867899999"/>
    <n v="367.87899696292692"/>
    <n v="5.0475881782864974E-2"/>
    <n v="8.3177136974302346E-2"/>
  </r>
  <r>
    <x v="1"/>
    <x v="4"/>
    <x v="7"/>
    <n v="6625.4089999999987"/>
    <n v="1177.389156801031"/>
    <n v="177.70814704436077"/>
    <n v="0.12206083031595617"/>
    <n v="9.7162508277769399E-2"/>
  </r>
  <r>
    <x v="1"/>
    <x v="4"/>
    <x v="8"/>
    <n v="302.315223"/>
    <n v="72.968804754900006"/>
    <n v="241.36662398538894"/>
    <n v="5.5695953467225128E-3"/>
    <n v="6.0216556735412791E-3"/>
  </r>
  <r>
    <x v="1"/>
    <x v="4"/>
    <x v="9"/>
    <n v="5.5990000000000002"/>
    <n v="0.34455599999999997"/>
    <n v="61.538846222539732"/>
    <n v="1.0315115473460412E-4"/>
    <n v="2.8434035602225784E-5"/>
  </r>
  <r>
    <x v="1"/>
    <x v="4"/>
    <x v="10"/>
    <n v="431.88100000000003"/>
    <n v="110.94218600000002"/>
    <n v="256.88137704599183"/>
    <n v="7.9566036538552543E-3"/>
    <n v="9.1553595540717781E-3"/>
  </r>
  <r>
    <x v="1"/>
    <x v="4"/>
    <x v="11"/>
    <n v="6474.518642"/>
    <n v="2024.3644513237068"/>
    <n v="312.66640243982272"/>
    <n v="0.11928095629094855"/>
    <n v="0.16705804246862208"/>
  </r>
  <r>
    <x v="1"/>
    <x v="4"/>
    <x v="12"/>
    <n v="4030.5828229999997"/>
    <n v="1359.5809301835625"/>
    <n v="337.31621204389842"/>
    <n v="7.4255987220201908E-2"/>
    <n v="0.11219764732858133"/>
  </r>
  <r>
    <x v="1"/>
    <x v="4"/>
    <x v="13"/>
    <n v="2459.9690340000002"/>
    <n v="748.07952078089613"/>
    <n v="304.10119413759094"/>
    <n v="4.5320351217801147E-2"/>
    <n v="6.1734289134944699E-2"/>
  </r>
  <r>
    <x v="1"/>
    <x v="4"/>
    <x v="14"/>
    <n v="584.95644400000003"/>
    <n v="170.68977774435999"/>
    <n v="291.79912367006932"/>
    <n v="1.077673382176242E-2"/>
    <n v="1.4085951825883567E-2"/>
  </r>
  <r>
    <x v="1"/>
    <x v="4"/>
    <x v="15"/>
    <n v="505.86374000000006"/>
    <n v="146.58252162771001"/>
    <n v="289.76680880054772"/>
    <n v="9.3195979495205496E-3"/>
    <n v="1.2096531880525481E-2"/>
  </r>
  <r>
    <x v="1"/>
    <x v="4"/>
    <x v="16"/>
    <n v="71.705703999999983"/>
    <n v="22.700305116649997"/>
    <n v="316.5760023310001"/>
    <n v="1.3210441451433684E-3"/>
    <n v="1.8733131446505478E-3"/>
  </r>
  <r>
    <x v="1"/>
    <x v="4"/>
    <x v="17"/>
    <n v="2263.6097670000004"/>
    <n v="599.29120522455196"/>
    <n v="264.75022946150409"/>
    <n v="4.1702797166382963E-2"/>
    <n v="4.9455726980391315E-2"/>
  </r>
  <r>
    <x v="1"/>
    <x v="4"/>
    <x v="18"/>
    <n v="77.46759999999999"/>
    <n v="19.229081875000002"/>
    <n v="248.22095785851121"/>
    <n v="1.4271963555132019E-3"/>
    <n v="1.5868549630012672E-3"/>
  </r>
  <r>
    <x v="1"/>
    <x v="4"/>
    <x v="19"/>
    <n v="259.55615999999998"/>
    <n v="75.801136221999997"/>
    <n v="292.04136870417562"/>
    <n v="4.7818391895837935E-3"/>
    <n v="6.2553901427504222E-3"/>
  </r>
  <r>
    <x v="1"/>
    <x v="4"/>
    <x v="20"/>
    <n v="15.266999999999999"/>
    <n v="5.8633519999999999"/>
    <n v="384.05397262068516"/>
    <n v="2.8126606167765692E-4"/>
    <n v="4.8386549506141747E-4"/>
  </r>
  <r>
    <x v="1"/>
    <x v="4"/>
    <x v="21"/>
    <n v="832.10589999999991"/>
    <n v="209.25169084015002"/>
    <n v="251.47242777650064"/>
    <n v="1.5330002580188786E-2"/>
    <n v="1.7268223531660364E-2"/>
  </r>
  <r>
    <x v="1"/>
    <x v="4"/>
    <x v="22"/>
    <n v="0"/>
    <n v="0"/>
    <m/>
    <n v="0"/>
    <n v="0"/>
  </r>
  <r>
    <x v="1"/>
    <x v="4"/>
    <x v="23"/>
    <n v="294.26569099999995"/>
    <n v="106.71445299538595"/>
    <n v="362.64660223466547"/>
    <n v="5.4212977005583494E-3"/>
    <n v="8.8064713885198757E-3"/>
  </r>
  <r>
    <x v="1"/>
    <x v="4"/>
    <x v="24"/>
    <n v="0"/>
    <n v="0"/>
    <m/>
    <n v="0"/>
    <n v="0"/>
  </r>
  <r>
    <x v="1"/>
    <x v="4"/>
    <x v="25"/>
    <n v="435.81"/>
    <n v="53.049426669999995"/>
    <n v="121.72604270209494"/>
    <n v="8.0289881666168635E-3"/>
    <n v="4.3778349139543234E-3"/>
  </r>
  <r>
    <x v="1"/>
    <x v="4"/>
    <x v="26"/>
    <n v="2777.584621"/>
    <n v="1016.9900437654501"/>
    <n v="366.14187595815105"/>
    <n v="5.1171827295807777E-2"/>
    <n v="8.3925780167914549E-2"/>
  </r>
  <r>
    <x v="1"/>
    <x v="4"/>
    <x v="27"/>
    <n v="1123.911689"/>
    <n v="173.40691635040005"/>
    <n v="154.28873820565812"/>
    <n v="2.0705981164506029E-2"/>
    <n v="1.4310180154109821E-2"/>
  </r>
  <r>
    <x v="1"/>
    <x v="5"/>
    <x v="0"/>
    <n v="59872.166534000004"/>
    <n v="13711.223459770628"/>
    <n v="229.00830642205582"/>
    <n v="1"/>
    <n v="1"/>
  </r>
  <r>
    <x v="1"/>
    <x v="5"/>
    <x v="1"/>
    <n v="1024.1927230000001"/>
    <n v="357.91921372211812"/>
    <n v="349.46471077603826"/>
    <n v="1.7106324729678605E-2"/>
    <n v="2.6104104770246786E-2"/>
  </r>
  <r>
    <x v="1"/>
    <x v="5"/>
    <x v="2"/>
    <n v="138.59749999999997"/>
    <n v="65.500561815319998"/>
    <n v="472.59555053532722"/>
    <n v="2.3148903409281789E-3"/>
    <n v="4.777149319132732E-3"/>
  </r>
  <r>
    <x v="1"/>
    <x v="5"/>
    <x v="3"/>
    <n v="23281.375606999998"/>
    <n v="3418.9916257862001"/>
    <n v="146.85522382784862"/>
    <n v="0.3888513971476053"/>
    <n v="0.24935715152026233"/>
  </r>
  <r>
    <x v="1"/>
    <x v="5"/>
    <x v="4"/>
    <n v="22937.466717000003"/>
    <n v="3317.82392958028"/>
    <n v="144.64648474547056"/>
    <n v="0.38310734427781817"/>
    <n v="0.24197869280702272"/>
  </r>
  <r>
    <x v="1"/>
    <x v="5"/>
    <x v="5"/>
    <n v="16193.564009"/>
    <n v="4119.171912531745"/>
    <n v="254.37092849001041"/>
    <n v="0.27046898327629504"/>
    <n v="0.30042336663956998"/>
  </r>
  <r>
    <x v="1"/>
    <x v="5"/>
    <x v="6"/>
    <n v="2827.6220499999995"/>
    <n v="1071.3980987500001"/>
    <n v="378.90428063043305"/>
    <n v="4.7227655414711925E-2"/>
    <n v="7.8140225917368522E-2"/>
  </r>
  <r>
    <x v="1"/>
    <x v="5"/>
    <x v="7"/>
    <n v="11524.459560000001"/>
    <n v="2511.5813873971756"/>
    <n v="217.93485189661905"/>
    <n v="0.19248442518704464"/>
    <n v="0.18317704432184867"/>
  </r>
  <r>
    <x v="1"/>
    <x v="5"/>
    <x v="8"/>
    <n v="351.27918"/>
    <n v="67.874255148329993"/>
    <n v="193.22026186786815"/>
    <n v="5.8671533090508222E-3"/>
    <n v="4.9502697806272531E-3"/>
  </r>
  <r>
    <x v="1"/>
    <x v="5"/>
    <x v="9"/>
    <n v="4.085"/>
    <n v="0.19292799999999999"/>
    <n v="47.228396572827414"/>
    <n v="6.8228698516868003E-5"/>
    <n v="1.4070808528944174E-5"/>
  </r>
  <r>
    <x v="1"/>
    <x v="5"/>
    <x v="10"/>
    <n v="489.20699999999999"/>
    <n v="131.76763799999998"/>
    <n v="269.34945329891025"/>
    <n v="8.1708584860076972E-3"/>
    <n v="9.6102027938361877E-3"/>
  </r>
  <r>
    <x v="1"/>
    <x v="5"/>
    <x v="11"/>
    <n v="6934.1244639999977"/>
    <n v="2183.353345337413"/>
    <n v="314.87080404638863"/>
    <n v="0.11581549266406237"/>
    <n v="0.15923840434396491"/>
  </r>
  <r>
    <x v="1"/>
    <x v="5"/>
    <x v="12"/>
    <n v="4331.1667289999996"/>
    <n v="1486.0949123526073"/>
    <n v="343.11653310463157"/>
    <n v="7.234023720421795E-2"/>
    <n v="0.10838528864421759"/>
  </r>
  <r>
    <x v="1"/>
    <x v="5"/>
    <x v="13"/>
    <n v="2440.4126489999994"/>
    <n v="810.47300152446462"/>
    <n v="332.10490113488379"/>
    <n v="4.0760386508047045E-2"/>
    <n v="5.9110188372498658E-2"/>
  </r>
  <r>
    <x v="1"/>
    <x v="5"/>
    <x v="14"/>
    <n v="868.459024"/>
    <n v="255.76860385911004"/>
    <n v="294.50854535551474"/>
    <n v="1.4505221278518833E-2"/>
    <n v="1.8653959262610452E-2"/>
  </r>
  <r>
    <x v="1"/>
    <x v="5"/>
    <x v="15"/>
    <n v="759.58626999999979"/>
    <n v="216.17712913601002"/>
    <n v="284.5985211607499"/>
    <n v="1.2686801129346947E-2"/>
    <n v="1.5766436144103686E-2"/>
  </r>
  <r>
    <x v="1"/>
    <x v="5"/>
    <x v="16"/>
    <n v="102.97175400000002"/>
    <n v="35.097549723100002"/>
    <n v="340.84638126199144"/>
    <n v="1.7198601614245037E-3"/>
    <n v="2.5597679029940586E-3"/>
  </r>
  <r>
    <x v="1"/>
    <x v="5"/>
    <x v="17"/>
    <n v="2435.8641679999996"/>
    <n v="633.24178121706086"/>
    <n v="259.96596589250413"/>
    <n v="4.0684416633173431E-2"/>
    <n v="4.6184192320621271E-2"/>
  </r>
  <r>
    <x v="1"/>
    <x v="5"/>
    <x v="18"/>
    <n v="48.076000000000008"/>
    <n v="10.972709999999999"/>
    <n v="228.23675014560274"/>
    <n v="8.0297745652312027E-4"/>
    <n v="8.0027212977707232E-4"/>
  </r>
  <r>
    <x v="1"/>
    <x v="5"/>
    <x v="19"/>
    <n v="213.99925000000005"/>
    <n v="61.123994060939992"/>
    <n v="285.62714150138368"/>
    <n v="3.5742693539989883E-3"/>
    <n v="4.4579533139606871E-3"/>
  </r>
  <r>
    <x v="1"/>
    <x v="5"/>
    <x v="20"/>
    <n v="15.766999999999999"/>
    <n v="5.6568399999999999"/>
    <n v="358.77719287118663"/>
    <n v="2.6334440379815365E-4"/>
    <n v="4.1257003917975906E-4"/>
  </r>
  <r>
    <x v="1"/>
    <x v="5"/>
    <x v="21"/>
    <n v="959.54320999999993"/>
    <n v="232.94608646544998"/>
    <n v="242.76768783080649"/>
    <n v="1.6026532286168363E-2"/>
    <n v="1.6989445701102071E-2"/>
  </r>
  <r>
    <x v="1"/>
    <x v="5"/>
    <x v="22"/>
    <n v="8.0000000000000002E-3"/>
    <n v="1.2799999999999999E-4"/>
    <n v="16"/>
    <n v="1.3361801423132043E-7"/>
    <n v="9.3354178331027851E-9"/>
  </r>
  <r>
    <x v="1"/>
    <x v="5"/>
    <x v="23"/>
    <n v="266.88498140000007"/>
    <n v="100.7749653701503"/>
    <n v="377.59698894075825"/>
    <n v="4.4575801553538626E-3"/>
    <n v="7.3498156941157562E-3"/>
  </r>
  <r>
    <x v="1"/>
    <x v="5"/>
    <x v="24"/>
    <n v="0"/>
    <n v="0"/>
    <m/>
    <n v="0"/>
    <n v="0"/>
  </r>
  <r>
    <x v="1"/>
    <x v="5"/>
    <x v="25"/>
    <n v="475.37101999999999"/>
    <n v="62.536515890000004"/>
    <n v="131.55306751766233"/>
    <n v="7.9397664644396647E-3"/>
    <n v="4.5609727004657947E-3"/>
  </r>
  <r>
    <x v="1"/>
    <x v="5"/>
    <x v="26"/>
    <n v="2648.6052755999995"/>
    <n v="1035.6617838158495"/>
    <n v="391.02156646623638"/>
    <n v="4.4237672176033895E-2"/>
    <n v="7.5533870982011905E-2"/>
  </r>
  <r>
    <x v="1"/>
    <x v="5"/>
    <x v="27"/>
    <n v="1221.3479730000001"/>
    <n v="222.79613104179998"/>
    <n v="182.41822639173444"/>
    <n v="2.0399261354713549E-2"/>
    <n v="1.6249179491202536E-2"/>
  </r>
  <r>
    <x v="1"/>
    <x v="6"/>
    <x v="0"/>
    <n v="62459.215342639996"/>
    <n v="14349.394184422401"/>
    <n v="229.74022497247543"/>
    <n v="1"/>
    <n v="1"/>
  </r>
  <r>
    <x v="1"/>
    <x v="6"/>
    <x v="1"/>
    <n v="902.91996499999993"/>
    <n v="317.01657760966197"/>
    <n v="351.10152604684293"/>
    <n v="1.4456152867863354E-2"/>
    <n v="2.2092680257805787E-2"/>
  </r>
  <r>
    <x v="1"/>
    <x v="6"/>
    <x v="2"/>
    <n v="161.68306000000001"/>
    <n v="56.572548930400004"/>
    <n v="349.89781199341473"/>
    <n v="2.5886181744845158E-3"/>
    <n v="3.9425043457106193E-3"/>
  </r>
  <r>
    <x v="1"/>
    <x v="6"/>
    <x v="3"/>
    <n v="24185.243353999998"/>
    <n v="3739.7752343146121"/>
    <n v="154.63045707564032"/>
    <n v="0.38721657358844669"/>
    <n v="0.2606225173167579"/>
  </r>
  <r>
    <x v="1"/>
    <x v="6"/>
    <x v="4"/>
    <n v="23648.1646"/>
    <n v="3550.3017890306387"/>
    <n v="150.13011999377909"/>
    <n v="0.37861770229213465"/>
    <n v="0.24741823546006012"/>
  </r>
  <r>
    <x v="1"/>
    <x v="6"/>
    <x v="5"/>
    <n v="17945.988093000007"/>
    <n v="4297.1435090616578"/>
    <n v="239.44869944150898"/>
    <n v="0.28732330360782715"/>
    <n v="0.2994651518965592"/>
  </r>
  <r>
    <x v="1"/>
    <x v="6"/>
    <x v="6"/>
    <n v="2558.6705500000003"/>
    <n v="913.51644096000007"/>
    <n v="357.02777012851453"/>
    <n v="4.0965460996645491E-2"/>
    <n v="6.3662369938356486E-2"/>
  </r>
  <r>
    <x v="1"/>
    <x v="6"/>
    <x v="7"/>
    <n v="13433.689280000001"/>
    <n v="2827.6741229125764"/>
    <n v="210.49125552742996"/>
    <n v="0.21507937950077027"/>
    <n v="0.19705878077990771"/>
  </r>
  <r>
    <x v="1"/>
    <x v="6"/>
    <x v="8"/>
    <n v="299.70964000000004"/>
    <n v="72.410409523766077"/>
    <n v="241.60187014260225"/>
    <n v="4.7984855134001764E-3"/>
    <n v="5.0462346070591817E-3"/>
  </r>
  <r>
    <x v="1"/>
    <x v="6"/>
    <x v="9"/>
    <n v="4.1069999999999993"/>
    <n v="0.197352"/>
    <n v="48.052593133674222"/>
    <n v="6.5754908662712748E-5"/>
    <n v="1.3753333239269704E-5"/>
  </r>
  <r>
    <x v="1"/>
    <x v="6"/>
    <x v="10"/>
    <n v="480.82599999999991"/>
    <n v="131.973039"/>
    <n v="274.47151152391928"/>
    <n v="7.6982395209782119E-3"/>
    <n v="9.1971157321240078E-3"/>
  </r>
  <r>
    <x v="1"/>
    <x v="6"/>
    <x v="11"/>
    <n v="7162.5889350000007"/>
    <n v="2289.9068366526844"/>
    <n v="319.70379110590187"/>
    <n v="0.11467625546858584"/>
    <n v="0.15958212641050665"/>
  </r>
  <r>
    <x v="1"/>
    <x v="6"/>
    <x v="12"/>
    <n v="4578.57251"/>
    <n v="1594.4952588304045"/>
    <n v="348.25161234159521"/>
    <n v="7.3304995666096287E-2"/>
    <n v="0.11111934332122377"/>
  </r>
  <r>
    <x v="1"/>
    <x v="6"/>
    <x v="13"/>
    <n v="2489.822172000001"/>
    <n v="808.09223650189028"/>
    <n v="324.55821367064681"/>
    <n v="3.9863167642137119E-2"/>
    <n v="5.6315425314550867E-2"/>
  </r>
  <r>
    <x v="1"/>
    <x v="6"/>
    <x v="14"/>
    <n v="916.92132800000002"/>
    <n v="279.96660448101994"/>
    <n v="305.33328861668701"/>
    <n v="1.4680320957763155E-2"/>
    <n v="1.9510691593164934E-2"/>
  </r>
  <r>
    <x v="1"/>
    <x v="6"/>
    <x v="15"/>
    <n v="748.35542999999996"/>
    <n v="218.72601455252001"/>
    <n v="292.27557626263234"/>
    <n v="1.1981505465521092E-2"/>
    <n v="1.5242874489430878E-2"/>
  </r>
  <r>
    <x v="1"/>
    <x v="6"/>
    <x v="16"/>
    <n v="162.594898"/>
    <n v="60.068702928499995"/>
    <n v="369.43780934934381"/>
    <n v="2.603217109085244E-3"/>
    <n v="4.1861490566417183E-3"/>
  </r>
  <r>
    <x v="1"/>
    <x v="6"/>
    <x v="17"/>
    <n v="2418.7872436400003"/>
    <n v="614.87026299916749"/>
    <n v="254.20601361939444"/>
    <n v="3.8725866637468458E-2"/>
    <n v="4.2849910950712208E-2"/>
  </r>
  <r>
    <x v="1"/>
    <x v="6"/>
    <x v="18"/>
    <n v="51.357999999999997"/>
    <n v="11.907043089999998"/>
    <n v="231.84397932162466"/>
    <n v="8.2226457246155381E-4"/>
    <n v="8.297941318614133E-4"/>
  </r>
  <r>
    <x v="1"/>
    <x v="6"/>
    <x v="19"/>
    <n v="210.51379000000003"/>
    <n v="69.916306290000009"/>
    <n v="332.12221531900593"/>
    <n v="3.3704200228126357E-3"/>
    <n v="4.8724221658013028E-3"/>
  </r>
  <r>
    <x v="1"/>
    <x v="6"/>
    <x v="20"/>
    <n v="14.909000000000001"/>
    <n v="5.7013759999999998"/>
    <n v="382.41169763230261"/>
    <n v="2.3869976460978438E-4"/>
    <n v="3.9732520597903517E-4"/>
  </r>
  <r>
    <x v="1"/>
    <x v="6"/>
    <x v="21"/>
    <n v="1011.8382400000002"/>
    <n v="248.92887748001002"/>
    <n v="246.01647540026752"/>
    <n v="1.6199983212232781E-2"/>
    <n v="1.7347692472637306E-2"/>
  </r>
  <r>
    <x v="1"/>
    <x v="6"/>
    <x v="22"/>
    <n v="4.0000000000000001E-3"/>
    <n v="6.3999999999999997E-5"/>
    <n v="16"/>
    <n v="6.4041790759885808E-8"/>
    <n v="4.4601186069219521E-9"/>
  </r>
  <r>
    <x v="1"/>
    <x v="6"/>
    <x v="23"/>
    <n v="285.06974539999993"/>
    <n v="106.43859422787001"/>
    <n v="373.37737850265057"/>
    <n v="4.5640942467201785E-3"/>
    <n v="7.4176367907865396E-3"/>
  </r>
  <r>
    <x v="1"/>
    <x v="6"/>
    <x v="24"/>
    <n v="0"/>
    <n v="0"/>
    <m/>
    <n v="0"/>
    <n v="0"/>
  </r>
  <r>
    <x v="1"/>
    <x v="6"/>
    <x v="25"/>
    <n v="493.43211999999994"/>
    <n v="61.875482879999993"/>
    <n v="125.39816597265698"/>
    <n v="7.900069145811716E-3"/>
    <n v="4.3120623828963858E-3"/>
  </r>
  <r>
    <x v="1"/>
    <x v="6"/>
    <x v="26"/>
    <n v="2722.9946406000008"/>
    <n v="1077.5300670422002"/>
    <n v="395.71508918018691"/>
    <n v="4.3596363253398926E-2"/>
    <n v="7.5092373461449619E-2"/>
  </r>
  <r>
    <x v="1"/>
    <x v="6"/>
    <x v="27"/>
    <n v="862.18207600000017"/>
    <n v="215.744311267862"/>
    <n v="250.23056877821475"/>
    <n v="1.3803921027028994E-2"/>
    <n v="1.5035081515989885E-2"/>
  </r>
  <r>
    <x v="1"/>
    <x v="7"/>
    <x v="0"/>
    <n v="63274.465365000004"/>
    <n v="14650.679335555942"/>
    <n v="231.54173253054307"/>
    <n v="1"/>
    <n v="1"/>
  </r>
  <r>
    <x v="1"/>
    <x v="7"/>
    <x v="1"/>
    <n v="1114.4176199999999"/>
    <n v="386.09155678595999"/>
    <n v="346.45141090461226"/>
    <n v="1.7612438344148149E-2"/>
    <n v="2.6353150454187398E-2"/>
  </r>
  <r>
    <x v="1"/>
    <x v="7"/>
    <x v="2"/>
    <n v="176.70743999999999"/>
    <n v="61.10235912289999"/>
    <n v="345.78260611381154"/>
    <n v="2.7927132845873867E-3"/>
    <n v="4.1706161006889149E-3"/>
  </r>
  <r>
    <x v="1"/>
    <x v="7"/>
    <x v="3"/>
    <n v="25861.859408"/>
    <n v="4238.7458473745646"/>
    <n v="163.89950082488534"/>
    <n v="0.40872505613149557"/>
    <n v="0.289320771432591"/>
  </r>
  <r>
    <x v="1"/>
    <x v="7"/>
    <x v="4"/>
    <n v="25316.163900000589"/>
    <n v="4044.9413006936456"/>
    <n v="159.77702295937308"/>
    <n v="0.40010079506739088"/>
    <n v="0.27609240554988601"/>
  </r>
  <r>
    <x v="1"/>
    <x v="7"/>
    <x v="5"/>
    <n v="16839.433155000002"/>
    <n v="4004.0196856534949"/>
    <n v="237.77639358748917"/>
    <n v="0.26613315589252945"/>
    <n v="0.27329925076826184"/>
  </r>
  <r>
    <x v="1"/>
    <x v="7"/>
    <x v="6"/>
    <n v="2865.47154"/>
    <n v="1063.79700439"/>
    <n v="371.24675277354174"/>
    <n v="4.5286380903741673E-2"/>
    <n v="7.2610762956790406E-2"/>
  </r>
  <r>
    <x v="1"/>
    <x v="7"/>
    <x v="7"/>
    <n v="12085.420701000001"/>
    <n v="2288.1357793865945"/>
    <n v="189.3302546925209"/>
    <n v="0.19099996548821097"/>
    <n v="0.15617950041630393"/>
  </r>
  <r>
    <x v="1"/>
    <x v="7"/>
    <x v="8"/>
    <n v="511.68893000000003"/>
    <n v="111.43894537363001"/>
    <n v="217.78650824755971"/>
    <n v="8.0868155431786312E-3"/>
    <n v="7.6064012337760502E-3"/>
  </r>
  <r>
    <x v="1"/>
    <x v="7"/>
    <x v="9"/>
    <n v="2.4200000000000004"/>
    <n v="0.142648"/>
    <n v="58.945454545454538"/>
    <n v="3.8246075822848643E-5"/>
    <n v="9.7366133496489493E-6"/>
  </r>
  <r>
    <x v="1"/>
    <x v="7"/>
    <x v="10"/>
    <n v="523.77500000000009"/>
    <n v="151.81934600000002"/>
    <n v="289.85603742064819"/>
    <n v="8.2778257702944419E-3"/>
    <n v="1.0362614765005981E-2"/>
  </r>
  <r>
    <x v="1"/>
    <x v="7"/>
    <x v="11"/>
    <n v="7004.1804110000003"/>
    <n v="2293.1556658068635"/>
    <n v="327.39814385784291"/>
    <n v="0.1106952128413294"/>
    <n v="0.156522138890964"/>
  </r>
  <r>
    <x v="1"/>
    <x v="7"/>
    <x v="12"/>
    <n v="4181.6875079999991"/>
    <n v="1521.0826251627552"/>
    <n v="363.74851594069798"/>
    <n v="6.6088073346457402E-2"/>
    <n v="0.103823351144627"/>
  </r>
  <r>
    <x v="1"/>
    <x v="7"/>
    <x v="13"/>
    <n v="2432.9947789999997"/>
    <n v="782.74335430116093"/>
    <n v="321.72011261893505"/>
    <n v="3.8451447435631753E-2"/>
    <n v="5.3427103028697784E-2"/>
  </r>
  <r>
    <x v="1"/>
    <x v="7"/>
    <x v="14"/>
    <n v="813.47099000000026"/>
    <n v="252.21269288298998"/>
    <n v="310.04509808394016"/>
    <n v="1.2856228579846179E-2"/>
    <n v="1.7215085192049177E-2"/>
  </r>
  <r>
    <x v="1"/>
    <x v="7"/>
    <x v="15"/>
    <n v="654.4518300000002"/>
    <n v="199.97223168497999"/>
    <n v="305.55683782713226"/>
    <n v="1.0343063765529775E-2"/>
    <n v="1.3649348750652438E-2"/>
  </r>
  <r>
    <x v="1"/>
    <x v="7"/>
    <x v="16"/>
    <n v="141.32516000000004"/>
    <n v="45.072301198009995"/>
    <n v="318.92623505970192"/>
    <n v="2.2335259442298415E-3"/>
    <n v="3.0764649314672654E-3"/>
  </r>
  <r>
    <x v="1"/>
    <x v="7"/>
    <x v="17"/>
    <n v="2398.5498939999998"/>
    <n v="606.82351633898088"/>
    <n v="252.99599472871375"/>
    <n v="3.7907074839177497E-2"/>
    <n v="4.1419479768850874E-2"/>
  </r>
  <r>
    <x v="1"/>
    <x v="7"/>
    <x v="18"/>
    <n v="63.736699999999999"/>
    <n v="15.374269316000001"/>
    <n v="241.21533301849644"/>
    <n v="1.0073052317760977E-3"/>
    <n v="1.0493895172961685E-3"/>
  </r>
  <r>
    <x v="1"/>
    <x v="7"/>
    <x v="19"/>
    <n v="219.44760000000002"/>
    <n v="59.658186050000012"/>
    <n v="271.85617910608272"/>
    <n v="3.4681857639430411E-3"/>
    <n v="4.0720423049062787E-3"/>
  </r>
  <r>
    <x v="1"/>
    <x v="7"/>
    <x v="20"/>
    <n v="29.49"/>
    <n v="10.578687"/>
    <n v="358.72115971515774"/>
    <n v="4.6606478347760585E-4"/>
    <n v="7.220611930483274E-4"/>
  </r>
  <r>
    <x v="1"/>
    <x v="7"/>
    <x v="21"/>
    <n v="885.68745000000001"/>
    <n v="232.34773169210001"/>
    <n v="262.33603252716296"/>
    <n v="1.399754932563862E-2"/>
    <n v="1.5859178019698512E-2"/>
  </r>
  <r>
    <x v="1"/>
    <x v="7"/>
    <x v="22"/>
    <n v="3.5999999999999997E-2"/>
    <n v="5.7599999999999991E-4"/>
    <n v="16"/>
    <n v="5.6894988827378126E-7"/>
    <n v="3.9315583039354179E-8"/>
  </r>
  <r>
    <x v="1"/>
    <x v="7"/>
    <x v="23"/>
    <n v="307.83657579999993"/>
    <n v="109.09992330540001"/>
    <n v="354.408578713797"/>
    <n v="4.8650995946664831E-3"/>
    <n v="7.4467484276052546E-3"/>
  </r>
  <r>
    <x v="1"/>
    <x v="7"/>
    <x v="24"/>
    <n v="0"/>
    <n v="0"/>
    <m/>
    <n v="0"/>
    <n v="0"/>
  </r>
  <r>
    <x v="1"/>
    <x v="7"/>
    <x v="25"/>
    <n v="498.99706000000003"/>
    <n v="59.390863420000017"/>
    <n v="119.02046761558077"/>
    <n v="7.8862311537762613E-3"/>
    <n v="4.0537958725138075E-3"/>
  </r>
  <r>
    <x v="1"/>
    <x v="7"/>
    <x v="26"/>
    <n v="2837.9545342000001"/>
    <n v="1081.8866488841998"/>
    <n v="381.22057131164581"/>
    <n v="4.4851497643310034E-2"/>
    <n v="7.3845493721137814E-2"/>
  </r>
  <r>
    <x v="1"/>
    <x v="7"/>
    <x v="27"/>
    <n v="928.48925800000006"/>
    <n v="255.14919137059994"/>
    <n v="274.80036971046997"/>
    <n v="1.4673996100069616E-2"/>
    <n v="1.7415519480477246E-2"/>
  </r>
  <r>
    <x v="2"/>
    <x v="8"/>
    <x v="0"/>
    <n v="61877.238203999994"/>
    <n v="14346.919787252344"/>
    <n v="231.86102359566689"/>
    <n v="1"/>
    <n v="1"/>
  </r>
  <r>
    <x v="2"/>
    <x v="8"/>
    <x v="1"/>
    <n v="913.05632000000003"/>
    <n v="316.46874832137007"/>
    <n v="346.60375421460316"/>
    <n v="1.4755932011538556E-2"/>
    <n v="2.2058306104322252E-2"/>
  </r>
  <r>
    <x v="2"/>
    <x v="8"/>
    <x v="2"/>
    <n v="180.63507000000001"/>
    <n v="69.477325021719992"/>
    <n v="384.6281069435741"/>
    <n v="2.9192490686877981E-3"/>
    <n v="4.8426649100981678E-3"/>
  </r>
  <r>
    <x v="2"/>
    <x v="8"/>
    <x v="3"/>
    <n v="25379.599216000002"/>
    <n v="4053.5919162695595"/>
    <n v="159.71851571690945"/>
    <n v="0.41016050413121641"/>
    <n v="0.28254092002879211"/>
  </r>
  <r>
    <x v="2"/>
    <x v="8"/>
    <x v="4"/>
    <n v="24723.869140000003"/>
    <n v="3872.9147528501394"/>
    <n v="156.64679063457211"/>
    <n v="0.3995632296724218"/>
    <n v="0.26994747376306771"/>
  </r>
  <r>
    <x v="2"/>
    <x v="8"/>
    <x v="5"/>
    <n v="16882.250538999997"/>
    <n v="4189.6992066738421"/>
    <n v="248.17184160341307"/>
    <n v="0.27283458391180526"/>
    <n v="0.29202778497420134"/>
  </r>
  <r>
    <x v="2"/>
    <x v="8"/>
    <x v="6"/>
    <n v="3122.79493"/>
    <n v="1229.9147790495897"/>
    <n v="393.85063912909254"/>
    <n v="5.0467587446366181E-2"/>
    <n v="8.5726748130452696E-2"/>
  </r>
  <r>
    <x v="2"/>
    <x v="8"/>
    <x v="7"/>
    <n v="12113.970927"/>
    <n v="2541.1093134362527"/>
    <n v="209.76683275444785"/>
    <n v="0.19577426657379327"/>
    <n v="0.17711880676255695"/>
  </r>
  <r>
    <x v="2"/>
    <x v="8"/>
    <x v="8"/>
    <n v="338.77643"/>
    <n v="74.037152111099999"/>
    <n v="218.54280745298601"/>
    <n v="5.4749765799679811E-3"/>
    <n v="5.1604911164892806E-3"/>
  </r>
  <r>
    <x v="2"/>
    <x v="8"/>
    <x v="9"/>
    <n v="15.696"/>
    <n v="1.432796"/>
    <n v="91.28414882772681"/>
    <n v="2.5366355150261615E-4"/>
    <n v="9.9867847680662505E-5"/>
  </r>
  <r>
    <x v="2"/>
    <x v="8"/>
    <x v="10"/>
    <n v="492.42099999999999"/>
    <n v="148.81753699999999"/>
    <n v="302.21606511501335"/>
    <n v="7.9580313261002639E-3"/>
    <n v="1.0372786577661688E-2"/>
  </r>
  <r>
    <x v="2"/>
    <x v="8"/>
    <x v="11"/>
    <n v="6689.0309990000005"/>
    <n v="2166.3962900685574"/>
    <n v="323.8729631231235"/>
    <n v="0.10810164113898016"/>
    <n v="0.15100079474853298"/>
  </r>
  <r>
    <x v="2"/>
    <x v="8"/>
    <x v="12"/>
    <n v="3953.2114799999995"/>
    <n v="1411.15382128588"/>
    <n v="356.96390856526602"/>
    <n v="6.3887975526103036E-2"/>
    <n v="9.8359358120879106E-2"/>
  </r>
  <r>
    <x v="2"/>
    <x v="8"/>
    <x v="13"/>
    <n v="2393.9878789999998"/>
    <n v="780.67145121652402"/>
    <n v="326.09665991400954"/>
    <n v="3.8689313687650051E-2"/>
    <n v="5.4413871604006132E-2"/>
  </r>
  <r>
    <x v="2"/>
    <x v="8"/>
    <x v="14"/>
    <n v="601.59207000000004"/>
    <n v="174.89589681942002"/>
    <n v="290.72174574944114"/>
    <n v="9.7223484347611147E-3"/>
    <n v="1.2190484049044459E-2"/>
  </r>
  <r>
    <x v="2"/>
    <x v="8"/>
    <x v="15"/>
    <n v="480.84507000000002"/>
    <n v="147.44674750441999"/>
    <n v="306.64086356218644"/>
    <n v="7.7709523559329812E-3"/>
    <n v="1.0277240668441649E-2"/>
  </r>
  <r>
    <x v="2"/>
    <x v="8"/>
    <x v="16"/>
    <n v="110.511"/>
    <n v="25.996594315000003"/>
    <n v="235.2398794237678"/>
    <n v="1.7859717596907245E-3"/>
    <n v="1.8119983035033579E-3"/>
  </r>
  <r>
    <x v="2"/>
    <x v="8"/>
    <x v="17"/>
    <n v="2582.2578410000001"/>
    <n v="658.97919202965431"/>
    <n v="255.19496216321269"/>
    <n v="4.1731950486973618E-2"/>
    <n v="4.59317541187605E-2"/>
  </r>
  <r>
    <x v="2"/>
    <x v="8"/>
    <x v="18"/>
    <n v="43.153297999999999"/>
    <n v="11.143106707999999"/>
    <n v="258.2214390195623"/>
    <n v="6.9740181127234601E-4"/>
    <n v="7.7668983121387313E-4"/>
  </r>
  <r>
    <x v="2"/>
    <x v="8"/>
    <x v="19"/>
    <n v="204.35795000000002"/>
    <n v="58.672588993519994"/>
    <n v="287.10695616940762"/>
    <n v="3.3026352812687348E-3"/>
    <n v="4.0895599796725917E-3"/>
  </r>
  <r>
    <x v="2"/>
    <x v="8"/>
    <x v="20"/>
    <n v="51.754000000000005"/>
    <n v="24.485607999999999"/>
    <n v="473.11527611392353"/>
    <n v="8.3639802780749223E-4"/>
    <n v="1.7066804835527258E-3"/>
  </r>
  <r>
    <x v="2"/>
    <x v="8"/>
    <x v="21"/>
    <n v="798.62034999999992"/>
    <n v="223.8659438514"/>
    <n v="280.31585202080066"/>
    <n v="1.2906528687771554E-2"/>
    <n v="1.5603763537474533E-2"/>
  </r>
  <r>
    <x v="2"/>
    <x v="8"/>
    <x v="22"/>
    <n v="5.8000000000000003E-2"/>
    <n v="9.2800000000000001E-4"/>
    <n v="16"/>
    <n v="9.3733983098571211E-7"/>
    <n v="6.4682873659372864E-8"/>
  </r>
  <r>
    <x v="2"/>
    <x v="8"/>
    <x v="23"/>
    <n v="304.64470419999998"/>
    <n v="105.68744820360001"/>
    <n v="346.9203526157998"/>
    <n v="4.9233726818193142E-3"/>
    <n v="7.3665601934644115E-3"/>
  </r>
  <r>
    <x v="2"/>
    <x v="8"/>
    <x v="24"/>
    <n v="0"/>
    <n v="0"/>
    <m/>
    <n v="0"/>
    <n v="0"/>
  </r>
  <r>
    <x v="2"/>
    <x v="8"/>
    <x v="25"/>
    <n v="518.73932000000002"/>
    <n v="66.877767750000004"/>
    <n v="128.92365234623048"/>
    <n v="8.3833625264559172E-3"/>
    <n v="4.6614722004247105E-3"/>
  </r>
  <r>
    <x v="2"/>
    <x v="8"/>
    <x v="26"/>
    <n v="3121.8419928000003"/>
    <n v="1145.8243515813997"/>
    <n v="367.03470394211155"/>
    <n v="5.0452186998193982E-2"/>
    <n v="7.9865529923677278E-2"/>
  </r>
  <r>
    <x v="2"/>
    <x v="8"/>
    <x v="27"/>
    <n v="545.40029499999991"/>
    <n v="145.37185765440012"/>
    <n v="266.54158237006482"/>
    <n v="8.8142313850837484E-3"/>
    <n v="1.0132617998155064E-2"/>
  </r>
  <r>
    <x v="2"/>
    <x v="9"/>
    <x v="0"/>
    <n v="62000.453188007566"/>
    <n v="14815.268453462228"/>
    <n v="238.95419616590593"/>
    <n v="1"/>
    <n v="1"/>
  </r>
  <r>
    <x v="2"/>
    <x v="9"/>
    <x v="1"/>
    <n v="798.13614300000006"/>
    <n v="253.18994492213"/>
    <n v="317.22651222190046"/>
    <n v="1.2873069501278735E-2"/>
    <n v="1.7089797982226991E-2"/>
  </r>
  <r>
    <x v="2"/>
    <x v="9"/>
    <x v="2"/>
    <n v="123.83557499999999"/>
    <n v="44.541055146859996"/>
    <n v="359.67899488382074"/>
    <n v="1.9973333843945657E-3"/>
    <n v="3.0064291637220421E-3"/>
  </r>
  <r>
    <x v="2"/>
    <x v="9"/>
    <x v="3"/>
    <n v="23929.744147713038"/>
    <n v="3844.9722810219191"/>
    <n v="160.67753408844459"/>
    <n v="0.38596079411144768"/>
    <n v="0.25952768207337984"/>
  </r>
  <r>
    <x v="2"/>
    <x v="9"/>
    <x v="4"/>
    <n v="23459.736084913038"/>
    <n v="3708.2316913391492"/>
    <n v="158.06792019812676"/>
    <n v="0.37838007431614606"/>
    <n v="0.25029797488904498"/>
  </r>
  <r>
    <x v="2"/>
    <x v="9"/>
    <x v="5"/>
    <n v="17760.391829222222"/>
    <n v="4540.2336865507677"/>
    <n v="255.63814865167856"/>
    <n v="0.28645583888502163"/>
    <n v="0.30645638996097613"/>
  </r>
  <r>
    <x v="2"/>
    <x v="9"/>
    <x v="6"/>
    <n v="3068.9455939999998"/>
    <n v="1170.2757007958719"/>
    <n v="381.32826567008607"/>
    <n v="4.9498760673472149E-2"/>
    <n v="7.8991191045369571E-2"/>
  </r>
  <r>
    <x v="2"/>
    <x v="9"/>
    <x v="7"/>
    <n v="13114.322396999998"/>
    <n v="2937.3921558842858"/>
    <n v="223.98352480309899"/>
    <n v="0.21151978288340376"/>
    <n v="0.19826789943842274"/>
  </r>
  <r>
    <x v="2"/>
    <x v="9"/>
    <x v="8"/>
    <n v="344.92095"/>
    <n v="67.429599817500005"/>
    <n v="195.49290878823106"/>
    <n v="5.56320046490751E-3"/>
    <n v="4.5513586223098219E-3"/>
  </r>
  <r>
    <x v="2"/>
    <x v="9"/>
    <x v="9"/>
    <n v="1.441811"/>
    <n v="0.21089747619999999"/>
    <n v="146.27262255593831"/>
    <n v="2.3254846148106579E-5"/>
    <n v="1.4235143754733293E-5"/>
  </r>
  <r>
    <x v="2"/>
    <x v="9"/>
    <x v="10"/>
    <n v="573.76805300000012"/>
    <n v="159.31967438892997"/>
    <n v="277.67261274989448"/>
    <n v="9.2542557916492959E-3"/>
    <n v="1.0753748734920699E-2"/>
  </r>
  <r>
    <x v="2"/>
    <x v="9"/>
    <x v="11"/>
    <n v="6859.9150257692309"/>
    <n v="2313.7286554771854"/>
    <n v="337.28240754960916"/>
    <n v="0.11064298199510757"/>
    <n v="0.1561719021660038"/>
  </r>
  <r>
    <x v="2"/>
    <x v="9"/>
    <x v="12"/>
    <n v="4380.9558899999993"/>
    <n v="1581.8997956073283"/>
    <n v="361.08553368870565"/>
    <n v="7.0660062382372796E-2"/>
    <n v="0.10677496668902069"/>
  </r>
  <r>
    <x v="2"/>
    <x v="9"/>
    <x v="13"/>
    <n v="2423.2888045104155"/>
    <n v="824.83316836801441"/>
    <n v="340.37757564544933"/>
    <n v="3.9085017607244525E-2"/>
    <n v="5.5674534076718435E-2"/>
  </r>
  <r>
    <x v="2"/>
    <x v="9"/>
    <x v="14"/>
    <n v="921.55868166666676"/>
    <n v="255.06915081244938"/>
    <n v="276.78015072371636"/>
    <n v="1.4863741058023737E-2"/>
    <n v="1.7216640495828574E-2"/>
  </r>
  <r>
    <x v="2"/>
    <x v="9"/>
    <x v="15"/>
    <n v="796.59552999999983"/>
    <n v="226.34217820197998"/>
    <n v="284.13689215903588"/>
    <n v="1.284822108613363E-2"/>
    <n v="1.5277629218327485E-2"/>
  </r>
  <r>
    <x v="2"/>
    <x v="9"/>
    <x v="16"/>
    <n v="95.947299999999998"/>
    <n v="19.984499752316001"/>
    <n v="208.28621287223299"/>
    <n v="1.5475257851592381E-3"/>
    <n v="1.3489124287616779E-3"/>
  </r>
  <r>
    <x v="2"/>
    <x v="9"/>
    <x v="17"/>
    <n v="2684.0858142865718"/>
    <n v="672.15811467728531"/>
    <n v="250.42348165606043"/>
    <n v="4.3291390244317454E-2"/>
    <n v="4.536928350563952E-2"/>
  </r>
  <r>
    <x v="2"/>
    <x v="9"/>
    <x v="18"/>
    <n v="39.680473045281204"/>
    <n v="9.5393404166651958"/>
    <n v="240.40389855683972"/>
    <n v="6.4000295167126933E-4"/>
    <n v="6.4388576195093623E-4"/>
  </r>
  <r>
    <x v="2"/>
    <x v="9"/>
    <x v="19"/>
    <n v="312.90491799790232"/>
    <n v="101.93430064326358"/>
    <n v="325.76765266420944"/>
    <n v="5.0468166264698517E-3"/>
    <n v="6.8803546127739748E-3"/>
  </r>
  <r>
    <x v="2"/>
    <x v="9"/>
    <x v="20"/>
    <n v="45.658474999999996"/>
    <n v="21.603651627860003"/>
    <n v="473.15753817577144"/>
    <n v="7.3642163326689174E-4"/>
    <n v="1.4582018338527897E-3"/>
  </r>
  <r>
    <x v="2"/>
    <x v="9"/>
    <x v="21"/>
    <n v="897.74234999999976"/>
    <n v="236.47158765550003"/>
    <n v="263.40696487750643"/>
    <n v="1.4479609484106893E-2"/>
    <n v="1.5961343420695034E-2"/>
  </r>
  <r>
    <x v="2"/>
    <x v="9"/>
    <x v="22"/>
    <n v="2.9000000000000001E-2"/>
    <n v="4.64E-4"/>
    <n v="16"/>
    <n v="4.6773851655667132E-7"/>
    <n v="3.1319040991900916E-8"/>
  </r>
  <r>
    <x v="2"/>
    <x v="9"/>
    <x v="23"/>
    <n v="312.73824779999956"/>
    <n v="112.78600781216997"/>
    <n v="360.64027539189317"/>
    <n v="5.0441284171208432E-3"/>
    <n v="7.6128224180651042E-3"/>
  </r>
  <r>
    <x v="2"/>
    <x v="9"/>
    <x v="24"/>
    <n v="0"/>
    <n v="0"/>
    <m/>
    <n v="0"/>
    <n v="0"/>
  </r>
  <r>
    <x v="2"/>
    <x v="9"/>
    <x v="25"/>
    <n v="189.26227505172801"/>
    <n v="30.680456073061869"/>
    <n v="162.10550182109179"/>
    <n v="3.0525950266495159E-3"/>
    <n v="2.0708673737121555E-3"/>
  </r>
  <r>
    <x v="2"/>
    <x v="9"/>
    <x v="26"/>
    <n v="3616.5397901719698"/>
    <n v="1336.4707423991476"/>
    <n v="369.5440448439245"/>
    <n v="5.8330860569765941E-2"/>
    <n v="9.0209012857058526E-2"/>
  </r>
  <r>
    <x v="2"/>
    <x v="9"/>
    <x v="27"/>
    <n v="288.64639877254984"/>
    <n v="34.636729322178951"/>
    <n v="119.99709495586781"/>
    <n v="4.6555530472861322E-3"/>
    <n v="2.3379076410920238E-3"/>
  </r>
  <r>
    <x v="2"/>
    <x v="10"/>
    <x v="0"/>
    <n v="62900.127961579201"/>
    <n v="15225.483431952178"/>
    <n v="242.05806769188519"/>
    <n v="1"/>
    <n v="1"/>
  </r>
  <r>
    <x v="2"/>
    <x v="10"/>
    <x v="1"/>
    <n v="890.66423299999985"/>
    <n v="274.72983819605201"/>
    <n v="308.45500247684475"/>
    <n v="1.4159974897730533E-2"/>
    <n v="1.804407981026759E-2"/>
  </r>
  <r>
    <x v="2"/>
    <x v="10"/>
    <x v="2"/>
    <n v="171.65415000000004"/>
    <n v="47.690145724109996"/>
    <n v="277.82693121086783"/>
    <n v="2.7289952431392545E-3"/>
    <n v="3.132258225970515E-3"/>
  </r>
  <r>
    <x v="2"/>
    <x v="10"/>
    <x v="3"/>
    <n v="24333.473943081608"/>
    <n v="3935.6120463680463"/>
    <n v="161.73654676573639"/>
    <n v="0.38685889411775182"/>
    <n v="0.25848847847476397"/>
  </r>
  <r>
    <x v="2"/>
    <x v="10"/>
    <x v="4"/>
    <n v="23808.238412081613"/>
    <n v="3759.8974273282843"/>
    <n v="157.92421775398154"/>
    <n v="0.37850858469833665"/>
    <n v="0.2469476548401589"/>
  </r>
  <r>
    <x v="2"/>
    <x v="10"/>
    <x v="5"/>
    <n v="18336.441157291669"/>
    <n v="4796.70565610426"/>
    <n v="261.5941455028094"/>
    <n v="0.29151675444113523"/>
    <n v="0.31504455523808855"/>
  </r>
  <r>
    <x v="2"/>
    <x v="10"/>
    <x v="6"/>
    <n v="2713.24019"/>
    <n v="1015.1560873930499"/>
    <n v="374.1489939351996"/>
    <n v="4.3135686332105835E-2"/>
    <n v="6.6674801619937052E-2"/>
  </r>
  <r>
    <x v="2"/>
    <x v="10"/>
    <x v="7"/>
    <n v="14023.338462999998"/>
    <n v="3311.2295892600068"/>
    <n v="236.1227747584179"/>
    <n v="0.22294610388655753"/>
    <n v="0.21747943860429844"/>
  </r>
  <r>
    <x v="2"/>
    <x v="10"/>
    <x v="8"/>
    <n v="290.102419"/>
    <n v="61.609960854832984"/>
    <n v="212.37313727753849"/>
    <n v="4.6121117460556048E-3"/>
    <n v="4.0465027682167649E-3"/>
  </r>
  <r>
    <x v="2"/>
    <x v="10"/>
    <x v="9"/>
    <n v="5.9585129999999999"/>
    <n v="0.29827548208000004"/>
    <n v="50.058711305991956"/>
    <n v="9.4729743692089025E-5"/>
    <n v="1.9590542619752852E-5"/>
  </r>
  <r>
    <x v="2"/>
    <x v="10"/>
    <x v="10"/>
    <n v="540.29953760000001"/>
    <n v="140.68134948518599"/>
    <n v="260.37658686529659"/>
    <n v="8.5898002930936326E-3"/>
    <n v="9.2398609288130915E-3"/>
  </r>
  <r>
    <x v="2"/>
    <x v="10"/>
    <x v="11"/>
    <n v="7213.1287960000009"/>
    <n v="2471.7737925577553"/>
    <n v="342.67706323620104"/>
    <n v="0.1146759001890416"/>
    <n v="0.16234451954218376"/>
  </r>
  <r>
    <x v="2"/>
    <x v="10"/>
    <x v="12"/>
    <n v="4763.1345770000007"/>
    <n v="1703.3451984778453"/>
    <n v="357.61013486851243"/>
    <n v="7.5725355915164896E-2"/>
    <n v="0.11187462165590141"/>
  </r>
  <r>
    <x v="2"/>
    <x v="10"/>
    <x v="13"/>
    <n v="2483.7420840441555"/>
    <n v="812.35955639230463"/>
    <n v="327.07081850848994"/>
    <n v="3.948707521805489E-2"/>
    <n v="5.335525535350083E-2"/>
  </r>
  <r>
    <x v="2"/>
    <x v="10"/>
    <x v="14"/>
    <n v="927.40916999999979"/>
    <n v="256.21413854485002"/>
    <n v="276.26871378126452"/>
    <n v="1.4744153947770695E-2"/>
    <n v="1.6827980516346652E-2"/>
  </r>
  <r>
    <x v="2"/>
    <x v="10"/>
    <x v="15"/>
    <n v="787.36744999999996"/>
    <n v="226.55454668845002"/>
    <n v="287.73674437322757"/>
    <n v="1.2517740035138586E-2"/>
    <n v="1.4879957519969643E-2"/>
  </r>
  <r>
    <x v="2"/>
    <x v="10"/>
    <x v="16"/>
    <n v="114.59251999999999"/>
    <n v="24.168933302399999"/>
    <n v="210.91196268656978"/>
    <n v="1.8218169614852876E-3"/>
    <n v="1.5874000592768771E-3"/>
  </r>
  <r>
    <x v="2"/>
    <x v="10"/>
    <x v="17"/>
    <n v="2359.5211074099802"/>
    <n v="607.18105876173661"/>
    <n v="257.33232767230146"/>
    <n v="3.7512182945815757E-2"/>
    <n v="3.9879263044450025E-2"/>
  </r>
  <r>
    <x v="2"/>
    <x v="10"/>
    <x v="18"/>
    <n v="66.621645750580484"/>
    <n v="18.343727597907353"/>
    <n v="275.34185610759283"/>
    <n v="1.059165504262161E-3"/>
    <n v="1.2048042796073872E-3"/>
  </r>
  <r>
    <x v="2"/>
    <x v="10"/>
    <x v="19"/>
    <n v="342.68780416427694"/>
    <n v="117.08078667739066"/>
    <n v="341.65437244817946"/>
    <n v="5.4481257076869271E-3"/>
    <n v="7.6897910795847109E-3"/>
  </r>
  <r>
    <x v="2"/>
    <x v="10"/>
    <x v="20"/>
    <n v="46.851056999999997"/>
    <n v="21.137363674724"/>
    <n v="451.16087081501706"/>
    <n v="7.4484835752031641E-4"/>
    <n v="1.3882885078292594E-3"/>
  </r>
  <r>
    <x v="2"/>
    <x v="10"/>
    <x v="21"/>
    <n v="790.39511999999991"/>
    <n v="198.35811821825001"/>
    <n v="250.96070711854856"/>
    <n v="1.2565874595402904E-2"/>
    <n v="1.3028034157652817E-2"/>
  </r>
  <r>
    <x v="2"/>
    <x v="10"/>
    <x v="22"/>
    <n v="5.8999999999999997E-2"/>
    <n v="9.4399999999999996E-4"/>
    <n v="16"/>
    <n v="9.3799491212543333E-7"/>
    <n v="6.2001315374914324E-8"/>
  </r>
  <r>
    <x v="2"/>
    <x v="10"/>
    <x v="23"/>
    <n v="359.79500385769239"/>
    <n v="129.0257352520261"/>
    <n v="358.60902421829871"/>
    <n v="5.7200997123163753E-3"/>
    <n v="8.4743276513146951E-3"/>
  </r>
  <r>
    <x v="2"/>
    <x v="10"/>
    <x v="24"/>
    <n v="0"/>
    <n v="0"/>
    <m/>
    <n v="0"/>
    <n v="0"/>
  </r>
  <r>
    <x v="2"/>
    <x v="10"/>
    <x v="25"/>
    <n v="74.118405044715431"/>
    <n v="12.692384931358644"/>
    <n v="171.24471207524451"/>
    <n v="1.1783506241829684E-3"/>
    <n v="8.3362771291205261E-4"/>
  </r>
  <r>
    <x v="2"/>
    <x v="10"/>
    <x v="26"/>
    <n v="3708.0029608673626"/>
    <n v="1361.6380672387277"/>
    <n v="367.21601401316525"/>
    <n v="5.8950642566773369E-2"/>
    <n v="8.9431516137030889E-2"/>
  </r>
  <r>
    <x v="2"/>
    <x v="10"/>
    <x v="27"/>
    <n v="130.85600446716791"/>
    <n v="10.040631614689374"/>
    <n v="76.730385094469199"/>
    <n v="2.0803773968011267E-3"/>
    <n v="6.5946225350179159E-4"/>
  </r>
  <r>
    <x v="2"/>
    <x v="11"/>
    <x v="0"/>
    <n v="63473.303289841671"/>
    <n v="15254.360804826712"/>
    <n v="240.32719291715253"/>
    <n v="1"/>
    <n v="1"/>
  </r>
  <r>
    <x v="2"/>
    <x v="11"/>
    <x v="1"/>
    <n v="1067.8769090000003"/>
    <n v="326.07103891416199"/>
    <n v="305.34515370269315"/>
    <n v="1.6824032367177971E-2"/>
    <n v="2.1375595024013601E-2"/>
  </r>
  <r>
    <x v="2"/>
    <x v="11"/>
    <x v="2"/>
    <n v="231.62550900000002"/>
    <n v="72.023585239010004"/>
    <n v="310.94841647605404"/>
    <n v="3.6491800015876845E-3"/>
    <n v="4.7215079124272872E-3"/>
  </r>
  <r>
    <x v="2"/>
    <x v="11"/>
    <x v="3"/>
    <n v="24366.539889589763"/>
    <n v="4100.5397561362024"/>
    <n v="168.28568088520834"/>
    <n v="0.38388643140760265"/>
    <n v="0.2688109851734154"/>
  </r>
  <r>
    <x v="2"/>
    <x v="11"/>
    <x v="4"/>
    <n v="23832.577862589758"/>
    <n v="3903.2947114824669"/>
    <n v="163.77979478290132"/>
    <n v="0.37547404384740674"/>
    <n v="0.25588058139069353"/>
  </r>
  <r>
    <x v="2"/>
    <x v="11"/>
    <x v="5"/>
    <n v="17710.682063364289"/>
    <n v="4346.5818304535514"/>
    <n v="245.42148150492417"/>
    <n v="0.27902568710645193"/>
    <n v="0.28494027944312333"/>
  </r>
  <r>
    <x v="2"/>
    <x v="11"/>
    <x v="6"/>
    <n v="2569.8691318749998"/>
    <n v="969.33687240379356"/>
    <n v="377.19308753148709"/>
    <n v="4.0487401768583932E-2"/>
    <n v="6.354490265479236E-2"/>
  </r>
  <r>
    <x v="2"/>
    <x v="11"/>
    <x v="7"/>
    <n v="13419.814441999997"/>
    <n v="2923.8650688131252"/>
    <n v="217.87671367960974"/>
    <n v="0.21142454774600833"/>
    <n v="0.19167404693141712"/>
  </r>
  <r>
    <x v="2"/>
    <x v="11"/>
    <x v="8"/>
    <n v="422.28153000000003"/>
    <n v="105.69307683066"/>
    <n v="250.2905510232948"/>
    <n v="6.652899851008422E-3"/>
    <n v="6.9287122668041986E-3"/>
  </r>
  <r>
    <x v="2"/>
    <x v="11"/>
    <x v="9"/>
    <n v="2.519841"/>
    <n v="0.17708834887"/>
    <n v="70.277588494670894"/>
    <n v="3.9699225806690885E-5"/>
    <n v="1.1609031091880725E-5"/>
  </r>
  <r>
    <x v="2"/>
    <x v="11"/>
    <x v="10"/>
    <n v="490.52513937962971"/>
    <n v="115.18550518526509"/>
    <n v="234.82079905413397"/>
    <n v="7.7280543780700603E-3"/>
    <n v="7.5509886424620712E-3"/>
  </r>
  <r>
    <x v="2"/>
    <x v="11"/>
    <x v="11"/>
    <n v="7322.3344727023823"/>
    <n v="2525.1384256603633"/>
    <n v="344.85428589394047"/>
    <n v="0.11536085398401277"/>
    <n v="0.16553551197382005"/>
  </r>
  <r>
    <x v="2"/>
    <x v="11"/>
    <x v="12"/>
    <n v="4682.7391719999987"/>
    <n v="1691.4026853121377"/>
    <n v="361.19942264256827"/>
    <n v="7.3774940475635029E-2"/>
    <n v="0.11087994488611755"/>
  </r>
  <r>
    <x v="2"/>
    <x v="11"/>
    <x v="13"/>
    <n v="2449.8552612054805"/>
    <n v="759.61722615920883"/>
    <n v="310.06616520905408"/>
    <n v="3.8596624631596223E-2"/>
    <n v="4.9796726056122544E-2"/>
  </r>
  <r>
    <x v="2"/>
    <x v="11"/>
    <x v="14"/>
    <n v="821.52352000000008"/>
    <n v="235.72742242317003"/>
    <n v="286.93934705992353"/>
    <n v="1.2942819696158424E-2"/>
    <n v="1.545311700956898E-2"/>
  </r>
  <r>
    <x v="2"/>
    <x v="11"/>
    <x v="15"/>
    <n v="694.28616000000011"/>
    <n v="204.50486653037004"/>
    <n v="294.55414541227498"/>
    <n v="1.0938238976308554E-2"/>
    <n v="1.3406321585474862E-2"/>
  </r>
  <r>
    <x v="2"/>
    <x v="11"/>
    <x v="16"/>
    <n v="101.20636"/>
    <n v="21.549642892800001"/>
    <n v="212.92775367872139"/>
    <n v="1.594471293511475E-3"/>
    <n v="1.4126873730416398E-3"/>
  </r>
  <r>
    <x v="2"/>
    <x v="11"/>
    <x v="17"/>
    <n v="2685.5865844883583"/>
    <n v="713.92835537149665"/>
    <n v="265.83702774472641"/>
    <n v="4.2310490321025442E-2"/>
    <n v="4.6801591001151541E-2"/>
  </r>
  <r>
    <x v="2"/>
    <x v="11"/>
    <x v="18"/>
    <n v="56.363180906250001"/>
    <n v="11.651089064084163"/>
    <n v="206.71454088908948"/>
    <n v="8.879824742833326E-4"/>
    <n v="7.6378743187964851E-4"/>
  </r>
  <r>
    <x v="2"/>
    <x v="11"/>
    <x v="19"/>
    <n v="366.09160965085425"/>
    <n v="107.9329490546"/>
    <n v="294.82497333805844"/>
    <n v="5.7676470370409084E-3"/>
    <n v="7.0755471458658807E-3"/>
  </r>
  <r>
    <x v="2"/>
    <x v="11"/>
    <x v="20"/>
    <n v="40.40000000000002"/>
    <n v="16.769935"/>
    <n v="415.09740099009878"/>
    <n v="6.3648806515582241E-4"/>
    <n v="1.0993535038645301E-3"/>
  </r>
  <r>
    <x v="2"/>
    <x v="11"/>
    <x v="21"/>
    <n v="800.37842999999998"/>
    <n v="211.70835201360609"/>
    <n v="264.51031671806305"/>
    <n v="1.2609686096612737E-2"/>
    <n v="1.3878546254564684E-2"/>
  </r>
  <r>
    <x v="2"/>
    <x v="11"/>
    <x v="22"/>
    <n v="1.7999999999999999E-2"/>
    <n v="2.8799999999999995E-4"/>
    <n v="16"/>
    <n v="2.8358379140605933E-7"/>
    <n v="1.8879847126001658E-8"/>
  </r>
  <r>
    <x v="2"/>
    <x v="11"/>
    <x v="23"/>
    <n v="394.07161888701609"/>
    <n v="130.58598011781416"/>
    <n v="331.37626223027837"/>
    <n v="6.2084624316390931E-3"/>
    <n v="8.5605671577202221E-3"/>
  </r>
  <r>
    <x v="2"/>
    <x v="11"/>
    <x v="24"/>
    <n v="0"/>
    <n v="0"/>
    <m/>
    <n v="0"/>
    <n v="0"/>
  </r>
  <r>
    <x v="2"/>
    <x v="11"/>
    <x v="25"/>
    <n v="90.595148654484589"/>
    <n v="14.855345269337956"/>
    <n v="163.97506367580309"/>
    <n v="1.4272953188019053E-3"/>
    <n v="9.7384252669816874E-4"/>
  </r>
  <r>
    <x v="2"/>
    <x v="11"/>
    <x v="26"/>
    <n v="4124.4403156068402"/>
    <n v="1498.8668344079395"/>
    <n v="363.41096481290867"/>
    <n v="6.4979134562655097E-2"/>
    <n v="9.8258252416166467E-2"/>
  </r>
  <r>
    <x v="2"/>
    <x v="11"/>
    <x v="27"/>
    <n v="261.21977540633873"/>
    <n v="33.330306416383664"/>
    <n v="127.59488198983756"/>
    <n v="4.1154274611093795E-3"/>
    <n v="2.1849690618198467E-3"/>
  </r>
  <r>
    <x v="3"/>
    <x v="12"/>
    <x v="0"/>
    <n v="60083.443450800012"/>
    <n v="14232.032659607543"/>
    <n v="236.87112192998057"/>
    <n v="1"/>
    <n v="1"/>
  </r>
  <r>
    <x v="3"/>
    <x v="12"/>
    <x v="1"/>
    <n v="818.41852000000006"/>
    <n v="232.76746963468"/>
    <n v="284.41129317880046"/>
    <n v="1.3621365104850741E-2"/>
    <n v="1.6355180964087158E-2"/>
  </r>
  <r>
    <x v="3"/>
    <x v="12"/>
    <x v="2"/>
    <n v="134.88641000000001"/>
    <n v="43.294224046570001"/>
    <n v="320.9680207707359"/>
    <n v="2.2449846788567176E-3"/>
    <n v="3.0420267492390555E-3"/>
  </r>
  <r>
    <x v="3"/>
    <x v="12"/>
    <x v="3"/>
    <n v="24299.987706531578"/>
    <n v="4329.2084963542102"/>
    <n v="178.15681837528524"/>
    <n v="0.40443733432871387"/>
    <n v="0.30418764486404648"/>
  </r>
  <r>
    <x v="3"/>
    <x v="12"/>
    <x v="4"/>
    <n v="23896.274516531579"/>
    <n v="4199.3636933335993"/>
    <n v="175.7329867644622"/>
    <n v="0.39771812572791881"/>
    <n v="0.29506422545333022"/>
  </r>
  <r>
    <x v="3"/>
    <x v="12"/>
    <x v="5"/>
    <n v="15855.110586631579"/>
    <n v="3812.4582963547732"/>
    <n v="240.45611511340022"/>
    <n v="0.2638848520660223"/>
    <n v="0.26787869221063915"/>
  </r>
  <r>
    <x v="3"/>
    <x v="12"/>
    <x v="6"/>
    <n v="2795.2750160000001"/>
    <n v="1091.02455340444"/>
    <n v="390.3102725704897"/>
    <n v="4.652321597194977E-2"/>
    <n v="7.665978426967196E-2"/>
  </r>
  <r>
    <x v="3"/>
    <x v="12"/>
    <x v="7"/>
    <n v="11390.694860000001"/>
    <n v="2292.2685723963787"/>
    <n v="201.240451137533"/>
    <n v="0.18958125909223889"/>
    <n v="0.16106403261019422"/>
  </r>
  <r>
    <x v="3"/>
    <x v="12"/>
    <x v="8"/>
    <n v="416.67407499999996"/>
    <n v="92.351462122059999"/>
    <n v="221.63956834141891"/>
    <n v="6.9349233510758767E-3"/>
    <n v="6.4889861013434922E-3"/>
  </r>
  <r>
    <x v="3"/>
    <x v="12"/>
    <x v="9"/>
    <n v="1.8112409999999999"/>
    <n v="5.8531596400000004E-2"/>
    <n v="32.315741748337196"/>
    <n v="3.0145426027107693E-5"/>
    <n v="4.1126659697824248E-6"/>
  </r>
  <r>
    <x v="3"/>
    <x v="12"/>
    <x v="10"/>
    <n v="525.49715194308203"/>
    <n v="99.260146210342199"/>
    <n v="188.88807644973369"/>
    <n v="8.7461224217848157E-3"/>
    <n v="6.9744181020646532E-3"/>
  </r>
  <r>
    <x v="3"/>
    <x v="12"/>
    <x v="11"/>
    <n v="6705.8203469999999"/>
    <n v="2221.3136890650139"/>
    <n v="331.25159549774827"/>
    <n v="0.1116084558717267"/>
    <n v="0.15607845640836718"/>
  </r>
  <r>
    <x v="3"/>
    <x v="12"/>
    <x v="12"/>
    <n v="4197.0487869999997"/>
    <n v="1510.540439013874"/>
    <n v="359.90538010724202"/>
    <n v="6.9853665934390047E-2"/>
    <n v="0.10613666193311898"/>
  </r>
  <r>
    <x v="3"/>
    <x v="12"/>
    <x v="13"/>
    <n v="2552.3691129188355"/>
    <n v="779.39507380463158"/>
    <n v="305.36142670733534"/>
    <n v="4.2480406686558683E-2"/>
    <n v="5.4763440503945826E-2"/>
  </r>
  <r>
    <x v="3"/>
    <x v="12"/>
    <x v="14"/>
    <n v="581.08150000000001"/>
    <n v="161.76166219590002"/>
    <n v="278.38033424898231"/>
    <n v="9.6712416370713667E-3"/>
    <n v="1.1366026629140737E-2"/>
  </r>
  <r>
    <x v="3"/>
    <x v="12"/>
    <x v="15"/>
    <n v="474.34070000000003"/>
    <n v="143.42756805190001"/>
    <n v="302.37246783145531"/>
    <n v="7.8946989845616808E-3"/>
    <n v="1.0077799249222291E-2"/>
  </r>
  <r>
    <x v="3"/>
    <x v="12"/>
    <x v="16"/>
    <n v="74.859399999999994"/>
    <n v="10.104637316"/>
    <n v="134.98154294584248"/>
    <n v="1.2459239301305931E-3"/>
    <n v="7.0999256098381116E-4"/>
  </r>
  <r>
    <x v="3"/>
    <x v="12"/>
    <x v="17"/>
    <n v="2586.5567004672857"/>
    <n v="626.05413328586269"/>
    <n v="242.0415269353114"/>
    <n v="4.3049408487802733E-2"/>
    <n v="4.3989087733243476E-2"/>
  </r>
  <r>
    <x v="3"/>
    <x v="12"/>
    <x v="18"/>
    <n v="53.291412000000001"/>
    <n v="11.561594544969999"/>
    <n v="216.9504261769232"/>
    <n v="8.869566878875419E-4"/>
    <n v="8.1236425052504178E-4"/>
  </r>
  <r>
    <x v="3"/>
    <x v="12"/>
    <x v="19"/>
    <n v="387.70393582320412"/>
    <n v="128.57053696728036"/>
    <n v="331.6204069331643"/>
    <n v="6.4527582567846624E-3"/>
    <n v="9.0338843398091086E-3"/>
  </r>
  <r>
    <x v="3"/>
    <x v="12"/>
    <x v="20"/>
    <n v="47.836396000000001"/>
    <n v="18.149185870322999"/>
    <n v="379.40119632597322"/>
    <n v="7.9616601933228681E-4"/>
    <n v="1.2752349790366119E-3"/>
  </r>
  <r>
    <x v="3"/>
    <x v="12"/>
    <x v="21"/>
    <n v="734.05501000000004"/>
    <n v="205.49976338326999"/>
    <n v="279.95144857504619"/>
    <n v="1.2217259328704905E-2"/>
    <n v="1.4439241976060556E-2"/>
  </r>
  <r>
    <x v="3"/>
    <x v="12"/>
    <x v="22"/>
    <n v="4.2999999999999997E-2"/>
    <n v="6.8800000000000003E-4"/>
    <n v="16"/>
    <n v="7.1567136519415729E-7"/>
    <n v="4.8341654102062189E-8"/>
  </r>
  <r>
    <x v="3"/>
    <x v="12"/>
    <x v="23"/>
    <n v="337.68723362823738"/>
    <n v="115.81421348475672"/>
    <n v="342.96296084517525"/>
    <n v="5.6203042674269543E-3"/>
    <n v="8.1375736168350227E-3"/>
  </r>
  <r>
    <x v="3"/>
    <x v="12"/>
    <x v="24"/>
    <n v="4.3170000000000002"/>
    <n v="0.88621259000000041"/>
    <n v="205.28436182534176"/>
    <n v="7.1850076361469243E-5"/>
    <n v="6.226886989341958E-5"/>
  </r>
  <r>
    <x v="3"/>
    <x v="12"/>
    <x v="25"/>
    <n v="90.497492441507248"/>
    <n v="14.379047634911768"/>
    <n v="158.88890671977035"/>
    <n v="1.5061968363316613E-3"/>
    <n v="1.0103298649476453E-3"/>
  </r>
  <r>
    <x v="3"/>
    <x v="12"/>
    <x v="26"/>
    <n v="3950.5250835005077"/>
    <n v="1371.6337961974921"/>
    <n v="347.20290776691019"/>
    <n v="6.5750643714943505E-2"/>
    <n v="9.6376521119880265E-2"/>
  </r>
  <r>
    <x v="3"/>
    <x v="12"/>
    <x v="27"/>
    <n v="134.15994591418962"/>
    <n v="10.908660310666207"/>
    <n v="81.310857993663191"/>
    <n v="2.2328937592274978E-3"/>
    <n v="7.6648645851034886E-4"/>
  </r>
  <r>
    <x v="3"/>
    <x v="13"/>
    <x v="0"/>
    <n v="58124.312207217095"/>
    <n v="14014.645547922206"/>
    <n v="241.11503458241449"/>
    <n v="1"/>
    <n v="1"/>
  </r>
  <r>
    <x v="3"/>
    <x v="13"/>
    <x v="1"/>
    <n v="661.33589000000006"/>
    <n v="208.96408571630997"/>
    <n v="315.97269840641792"/>
    <n v="1.1377956398731962E-2"/>
    <n v="1.4910408187047636E-2"/>
  </r>
  <r>
    <x v="3"/>
    <x v="13"/>
    <x v="2"/>
    <n v="109.78640000000001"/>
    <n v="41.238957572300002"/>
    <n v="375.62901754953253"/>
    <n v="1.8888206299732906E-3"/>
    <n v="2.942561581831375E-3"/>
  </r>
  <r>
    <x v="3"/>
    <x v="13"/>
    <x v="3"/>
    <n v="20927.945455859939"/>
    <n v="3411.9444242263153"/>
    <n v="163.03293753429352"/>
    <n v="0.36005493503734548"/>
    <n v="0.2434556345045891"/>
  </r>
  <r>
    <x v="3"/>
    <x v="13"/>
    <x v="4"/>
    <n v="20220.665025859944"/>
    <n v="3206.7036447098048"/>
    <n v="158.58546890563656"/>
    <n v="0.3478865255862626"/>
    <n v="0.22881089883755404"/>
  </r>
  <r>
    <x v="3"/>
    <x v="13"/>
    <x v="5"/>
    <n v="16992.477037721979"/>
    <n v="4321.4924074346636"/>
    <n v="254.31797835249597"/>
    <n v="0.29234715031366998"/>
    <n v="0.30835545520274416"/>
  </r>
  <r>
    <x v="3"/>
    <x v="13"/>
    <x v="6"/>
    <n v="2931.3017309999996"/>
    <n v="1192.9319967407341"/>
    <n v="406.96322187677731"/>
    <n v="5.043159427933893E-2"/>
    <n v="8.5120383006589612E-2"/>
  </r>
  <r>
    <x v="3"/>
    <x v="13"/>
    <x v="7"/>
    <n v="12523.300777000002"/>
    <n v="2669.9011005178972"/>
    <n v="213.19467990590582"/>
    <n v="0.21545718652727605"/>
    <n v="0.19050792910804179"/>
  </r>
  <r>
    <x v="3"/>
    <x v="13"/>
    <x v="8"/>
    <n v="496.73769500000003"/>
    <n v="113.86492467538999"/>
    <n v="229.22545605360185"/>
    <n v="8.5461259864735538E-3"/>
    <n v="8.1247095608687342E-3"/>
  </r>
  <r>
    <x v="3"/>
    <x v="13"/>
    <x v="9"/>
    <n v="3.7332720000000004"/>
    <n v="0.15311229904000001"/>
    <n v="41.01289674044645"/>
    <n v="6.4229095506380078E-5"/>
    <n v="1.0925163859224413E-5"/>
  </r>
  <r>
    <x v="3"/>
    <x v="13"/>
    <x v="10"/>
    <n v="520.82134799286916"/>
    <n v="94.189560752491118"/>
    <n v="180.8481182952215"/>
    <n v="8.9604733065245731E-3"/>
    <n v="6.7207950732978434E-3"/>
  </r>
  <r>
    <x v="3"/>
    <x v="13"/>
    <x v="11"/>
    <n v="6932.4903130000002"/>
    <n v="2444.706642638203"/>
    <n v="352.64479750571314"/>
    <n v="0.11927006186817668"/>
    <n v="0.17443942012508851"/>
  </r>
  <r>
    <x v="3"/>
    <x v="13"/>
    <x v="12"/>
    <n v="4489.2306660000004"/>
    <n v="1677.4938875088235"/>
    <n v="373.67068264360455"/>
    <n v="7.7234989895374417E-2"/>
    <n v="0.11969577694796046"/>
  </r>
  <r>
    <x v="3"/>
    <x v="13"/>
    <x v="13"/>
    <n v="2559.6039858181543"/>
    <n v="827.55167944434675"/>
    <n v="323.31238895919569"/>
    <n v="4.4036718691706722E-2"/>
    <n v="5.9049062397945454E-2"/>
  </r>
  <r>
    <x v="3"/>
    <x v="13"/>
    <x v="14"/>
    <n v="821.36973199999989"/>
    <n v="212.35513160277998"/>
    <n v="258.53780986755424"/>
    <n v="1.4131259378549916E-2"/>
    <n v="1.5152372628807833E-2"/>
  </r>
  <r>
    <x v="3"/>
    <x v="13"/>
    <x v="15"/>
    <n v="693.66654999999992"/>
    <n v="190.49305399935002"/>
    <n v="274.61761562432275"/>
    <n v="1.1934189389235813E-2"/>
    <n v="1.3592427532182025E-2"/>
  </r>
  <r>
    <x v="3"/>
    <x v="13"/>
    <x v="16"/>
    <n v="87.511443"/>
    <n v="11.430856997999999"/>
    <n v="130.62128341318746"/>
    <n v="1.5055910285530056E-3"/>
    <n v="8.1563653956947374E-4"/>
  </r>
  <r>
    <x v="3"/>
    <x v="13"/>
    <x v="17"/>
    <n v="2419.5078224221302"/>
    <n v="518.27636135522926"/>
    <n v="214.20735099603488"/>
    <n v="4.162643359626212E-2"/>
    <n v="3.6981053825657993E-2"/>
  </r>
  <r>
    <x v="3"/>
    <x v="13"/>
    <x v="18"/>
    <n v="52.208452506225804"/>
    <n v="12.260982148023544"/>
    <n v="234.84668783395628"/>
    <n v="8.9822056422963158E-4"/>
    <n v="8.7486922920011648E-4"/>
  </r>
  <r>
    <x v="3"/>
    <x v="13"/>
    <x v="19"/>
    <n v="379.198026255743"/>
    <n v="120.36863895516375"/>
    <n v="317.42949757334276"/>
    <n v="6.5239142082899222E-3"/>
    <n v="8.5887751169710785E-3"/>
  </r>
  <r>
    <x v="3"/>
    <x v="13"/>
    <x v="20"/>
    <n v="60.901428000000003"/>
    <n v="26.803030141494002"/>
    <n v="440.10511775674621"/>
    <n v="1.0477789015873823E-3"/>
    <n v="1.9125014649741025E-3"/>
  </r>
  <r>
    <x v="3"/>
    <x v="13"/>
    <x v="21"/>
    <n v="718.68671000000006"/>
    <n v="182.88508177879001"/>
    <n v="254.47121706033769"/>
    <n v="1.2364648848451461E-2"/>
    <n v="1.3049568835217835E-2"/>
  </r>
  <r>
    <x v="3"/>
    <x v="13"/>
    <x v="22"/>
    <n v="2.5000000000000001E-2"/>
    <n v="4.0000000000000002E-4"/>
    <n v="16"/>
    <n v="4.301126164017789E-7"/>
    <n v="2.8541570932509494E-8"/>
  </r>
  <r>
    <x v="3"/>
    <x v="13"/>
    <x v="23"/>
    <n v="312.02413408315545"/>
    <n v="106.634824585858"/>
    <n v="341.75184845618219"/>
    <n v="5.3682206676402182E-3"/>
    <n v="7.608813524482433E-3"/>
  </r>
  <r>
    <x v="3"/>
    <x v="13"/>
    <x v="24"/>
    <n v="1.1148900000000008"/>
    <n v="8.8377030069999973E-2"/>
    <n v="79.269730708859086"/>
    <n v="1.9181130196007185E-5"/>
    <n v="6.3060481813685716E-6"/>
  </r>
  <r>
    <x v="3"/>
    <x v="13"/>
    <x v="25"/>
    <n v="73.001234049365863"/>
    <n v="16.008462477993273"/>
    <n v="219.29029949230471"/>
    <n v="1.2559500711012551E-3"/>
    <n v="1.1422666683401541E-3"/>
  </r>
  <r>
    <x v="3"/>
    <x v="13"/>
    <x v="26"/>
    <n v="4026.0377589857308"/>
    <n v="1386.8842996828378"/>
    <n v="344.47871150424379"/>
    <n v="6.9265985369988278E-2"/>
    <n v="9.895964153645366E-2"/>
  </r>
  <r>
    <x v="3"/>
    <x v="13"/>
    <x v="27"/>
    <n v="165.09202152181246"/>
    <n v="9.213120977207554"/>
    <n v="55.805973494547636"/>
    <n v="2.840326452952222E-3"/>
    <n v="6.5739236470190141E-4"/>
  </r>
  <r>
    <x v="3"/>
    <x v="14"/>
    <x v="0"/>
    <n v="59426.845407000015"/>
    <n v="13938.160349487323"/>
    <n v="234.5431640200359"/>
    <n v="1"/>
    <n v="1"/>
  </r>
  <r>
    <x v="3"/>
    <x v="14"/>
    <x v="1"/>
    <n v="673.97053000000017"/>
    <n v="222.94646318277"/>
    <n v="330.79556636218194"/>
    <n v="1.1341179653473777E-2"/>
    <n v="1.5995400941916302E-2"/>
  </r>
  <r>
    <x v="3"/>
    <x v="14"/>
    <x v="2"/>
    <n v="97.076809999999995"/>
    <n v="40.477397378769993"/>
    <n v="416.96258229715204"/>
    <n v="1.6335514586908412E-3"/>
    <n v="2.9040702907581948E-3"/>
  </r>
  <r>
    <x v="3"/>
    <x v="14"/>
    <x v="3"/>
    <n v="22442.069799953915"/>
    <n v="3623.1278968489705"/>
    <n v="161.44357134369179"/>
    <n v="0.37764195030467518"/>
    <n v="0.25994304886743802"/>
  </r>
  <r>
    <x v="3"/>
    <x v="14"/>
    <x v="4"/>
    <n v="21680.42428995392"/>
    <n v="3481.8365512765108"/>
    <n v="160.5981739430207"/>
    <n v="0.36482542765765147"/>
    <n v="0.24980603350603442"/>
  </r>
  <r>
    <x v="3"/>
    <x v="14"/>
    <x v="5"/>
    <n v="16688.888894449876"/>
    <n v="3969.1075870797154"/>
    <n v="237.82934934630057"/>
    <n v="0.28083080601286731"/>
    <n v="0.28476552769933572"/>
  </r>
  <r>
    <x v="3"/>
    <x v="14"/>
    <x v="6"/>
    <n v="2265.5974300000003"/>
    <n v="882.15459707679997"/>
    <n v="389.36952584590449"/>
    <n v="3.812414094141249E-2"/>
    <n v="6.3290604710918505E-2"/>
  </r>
  <r>
    <x v="3"/>
    <x v="14"/>
    <x v="7"/>
    <n v="12875.219329"/>
    <n v="2652.6401216335535"/>
    <n v="206.02679098901069"/>
    <n v="0.21665661774271799"/>
    <n v="0.19031493792013401"/>
  </r>
  <r>
    <x v="3"/>
    <x v="14"/>
    <x v="8"/>
    <n v="346.76891000000001"/>
    <n v="83.617353548400004"/>
    <n v="241.13278652460514"/>
    <n v="5.835223250116409E-3"/>
    <n v="5.9991671391178706E-3"/>
  </r>
  <r>
    <x v="3"/>
    <x v="14"/>
    <x v="9"/>
    <n v="5.1004769999999997"/>
    <n v="0.25959289970000005"/>
    <n v="50.895808313614602"/>
    <n v="8.5827826886452962E-5"/>
    <n v="1.8624617108063939E-5"/>
  </r>
  <r>
    <x v="3"/>
    <x v="14"/>
    <x v="10"/>
    <n v="502.48733381566836"/>
    <n v="86.46258823808391"/>
    <n v="172.06918944906522"/>
    <n v="8.4555612934567662E-3"/>
    <n v="6.2032998667047329E-3"/>
  </r>
  <r>
    <x v="3"/>
    <x v="14"/>
    <x v="11"/>
    <n v="7217.372362000001"/>
    <n v="2440.4176943236821"/>
    <n v="338.13104990573322"/>
    <n v="0.12144969689321337"/>
    <n v="0.17508893807592377"/>
  </r>
  <r>
    <x v="3"/>
    <x v="14"/>
    <x v="12"/>
    <n v="4735.421018"/>
    <n v="1712.8862853128624"/>
    <n v="361.71784489741066"/>
    <n v="7.9684879545065077E-2"/>
    <n v="0.12289184816099968"/>
  </r>
  <r>
    <x v="3"/>
    <x v="14"/>
    <x v="13"/>
    <n v="2486.4570272142923"/>
    <n v="775.9733064587648"/>
    <n v="312.07991852090373"/>
    <n v="4.1840636335062929E-2"/>
    <n v="5.5672577083481958E-2"/>
  </r>
  <r>
    <x v="3"/>
    <x v="14"/>
    <x v="14"/>
    <n v="820.53324900000007"/>
    <n v="216.55289086725998"/>
    <n v="263.91726493859602"/>
    <n v="1.3807450881505949E-2"/>
    <n v="1.5536691029331232E-2"/>
  </r>
  <r>
    <x v="3"/>
    <x v="14"/>
    <x v="15"/>
    <n v="702.25286000000006"/>
    <n v="187.57268500150002"/>
    <n v="267.1013472291163"/>
    <n v="1.1817098067219301E-2"/>
    <n v="1.3457492258538937E-2"/>
  </r>
  <r>
    <x v="3"/>
    <x v="14"/>
    <x v="16"/>
    <n v="94.162013000000002"/>
    <n v="23.026712587999999"/>
    <n v="244.54354632371758"/>
    <n v="1.584502969240707E-3"/>
    <n v="1.6520625398635891E-3"/>
  </r>
  <r>
    <x v="3"/>
    <x v="14"/>
    <x v="17"/>
    <n v="2190.6500124302179"/>
    <n v="512.0843820822389"/>
    <n v="233.75910308655529"/>
    <n v="3.6862969882163331E-2"/>
    <n v="3.6739739624323843E-2"/>
  </r>
  <r>
    <x v="3"/>
    <x v="14"/>
    <x v="18"/>
    <n v="64.350301554743567"/>
    <n v="12.709693262596868"/>
    <n v="197.50790525487409"/>
    <n v="1.0828490241072701E-3"/>
    <n v="9.1186303959147372E-4"/>
  </r>
  <r>
    <x v="3"/>
    <x v="14"/>
    <x v="19"/>
    <n v="316.31074496365244"/>
    <n v="116.39047730431278"/>
    <n v="367.96245197957887"/>
    <n v="5.3226911641921599E-3"/>
    <n v="8.3504906232904613E-3"/>
  </r>
  <r>
    <x v="3"/>
    <x v="14"/>
    <x v="20"/>
    <n v="67.001317999999998"/>
    <n v="32.167559416270002"/>
    <n v="480.10338268674064"/>
    <n v="1.1274587695362973E-3"/>
    <n v="2.3078769801534961E-3"/>
  </r>
  <r>
    <x v="3"/>
    <x v="14"/>
    <x v="21"/>
    <n v="662.35915999999986"/>
    <n v="179.86896628003998"/>
    <n v="271.55805662903492"/>
    <n v="1.1145790348850979E-2"/>
    <n v="1.2904785263620242E-2"/>
  </r>
  <r>
    <x v="3"/>
    <x v="14"/>
    <x v="22"/>
    <n v="6.0999999999999999E-2"/>
    <n v="9.7599999999999998E-4"/>
    <n v="16"/>
    <n v="1.0264721201710411E-6"/>
    <n v="7.0023588158526206E-8"/>
  </r>
  <r>
    <x v="3"/>
    <x v="14"/>
    <x v="23"/>
    <n v="320.2922487692307"/>
    <n v="110.98190602386848"/>
    <n v="346.50200387406352"/>
    <n v="5.3896895683361104E-3"/>
    <n v="7.9624500824422382E-3"/>
  </r>
  <r>
    <x v="3"/>
    <x v="14"/>
    <x v="24"/>
    <n v="0"/>
    <n v="0"/>
    <m/>
    <n v="0"/>
    <n v="0"/>
  </r>
  <r>
    <x v="3"/>
    <x v="14"/>
    <x v="25"/>
    <n v="113.19712080303032"/>
    <n v="15.006477071395897"/>
    <n v="132.56942371801185"/>
    <n v="1.9048145670154753E-3"/>
    <n v="1.0766468956534762E-3"/>
  </r>
  <r>
    <x v="3"/>
    <x v="14"/>
    <x v="26"/>
    <n v="4322.4778988029011"/>
    <n v="1524.3239210706852"/>
    <n v="352.65048353233749"/>
    <n v="7.2736115625847225E-2"/>
    <n v="0.1093633508906183"/>
  </r>
  <r>
    <x v="3"/>
    <x v="14"/>
    <x v="27"/>
    <n v="186.49701824247282"/>
    <n v="16.160617528567013"/>
    <n v="86.65349012473699"/>
    <n v="3.1382621265725968E-3"/>
    <n v="1.1594512563604879E-3"/>
  </r>
  <r>
    <x v="3"/>
    <x v="15"/>
    <x v="0"/>
    <n v="58761.670471605838"/>
    <n v="13720.619304208909"/>
    <n v="233.49607310498149"/>
    <n v="1"/>
    <n v="1"/>
  </r>
  <r>
    <x v="3"/>
    <x v="15"/>
    <x v="1"/>
    <n v="777.87016729155459"/>
    <n v="246.98988766558998"/>
    <n v="317.52070981919451"/>
    <n v="1.3237713649877064E-2"/>
    <n v="1.8001365841396378E-2"/>
  </r>
  <r>
    <x v="3"/>
    <x v="15"/>
    <x v="2"/>
    <n v="178.33435"/>
    <n v="59.944013507450002"/>
    <n v="336.13273891120809"/>
    <n v="3.0348754310205112E-3"/>
    <n v="4.3688999875582659E-3"/>
  </r>
  <r>
    <x v="3"/>
    <x v="15"/>
    <x v="3"/>
    <n v="23427.750782655381"/>
    <n v="3823.034088489449"/>
    <n v="163.18400020371624"/>
    <n v="0.39869102758022984"/>
    <n v="0.27863422224073392"/>
  </r>
  <r>
    <x v="3"/>
    <x v="15"/>
    <x v="4"/>
    <n v="22784.784252655383"/>
    <n v="3724.911527009459"/>
    <n v="163.48241377687614"/>
    <n v="0.38774909000698327"/>
    <n v="0.27148275485398921"/>
  </r>
  <r>
    <x v="3"/>
    <x v="15"/>
    <x v="5"/>
    <n v="15233.203696260414"/>
    <n v="3556.1348622182886"/>
    <n v="233.4462883268134"/>
    <n v="0.25923707706065358"/>
    <n v="0.25918180392392465"/>
  </r>
  <r>
    <x v="3"/>
    <x v="15"/>
    <x v="6"/>
    <n v="1886.1270399999999"/>
    <n v="714.34191323899995"/>
    <n v="378.73478195774129"/>
    <n v="3.2097913909908217E-2"/>
    <n v="5.2063387038212616E-2"/>
  </r>
  <r>
    <x v="3"/>
    <x v="15"/>
    <x v="7"/>
    <n v="11880.261417"/>
    <n v="2489.0923202733857"/>
    <n v="209.51494524452397"/>
    <n v="0.20217705387971652"/>
    <n v="0.1814125343095728"/>
  </r>
  <r>
    <x v="3"/>
    <x v="15"/>
    <x v="8"/>
    <n v="475.52421699999996"/>
    <n v="125.55868754530999"/>
    <n v="264.04267765254531"/>
    <n v="8.0924216957000486E-3"/>
    <n v="9.1510947692276454E-3"/>
  </r>
  <r>
    <x v="3"/>
    <x v="15"/>
    <x v="9"/>
    <n v="3.758947"/>
    <n v="0.18184476442999997"/>
    <n v="48.376517261350045"/>
    <n v="6.3969369315604408E-5"/>
    <n v="1.3253393334382338E-5"/>
  </r>
  <r>
    <x v="3"/>
    <x v="15"/>
    <x v="10"/>
    <n v="601.11544322510804"/>
    <n v="120.54206998153325"/>
    <n v="200.53064904604719"/>
    <n v="1.0229720128796754E-2"/>
    <n v="8.7854685935755111E-3"/>
  </r>
  <r>
    <x v="3"/>
    <x v="15"/>
    <x v="11"/>
    <n v="6966.0869378019233"/>
    <n v="2404.7715392441578"/>
    <n v="345.21124423447958"/>
    <n v="0.11854814340528319"/>
    <n v="0.17526698219128309"/>
  </r>
  <r>
    <x v="3"/>
    <x v="15"/>
    <x v="12"/>
    <n v="4677.4681055626988"/>
    <n v="1726.6628589675581"/>
    <n v="369.14476379093145"/>
    <n v="7.9600666012769203E-2"/>
    <n v="0.12584438214373389"/>
  </r>
  <r>
    <x v="3"/>
    <x v="15"/>
    <x v="13"/>
    <n v="2438.0868663158444"/>
    <n v="776.2631322241192"/>
    <n v="318.39026859494902"/>
    <n v="4.1491108859710683E-2"/>
    <n v="5.6576391707478857E-2"/>
  </r>
  <r>
    <x v="3"/>
    <x v="15"/>
    <x v="14"/>
    <n v="709.66233199999999"/>
    <n v="205.71186912760001"/>
    <n v="289.87288721926978"/>
    <n v="1.2076959798869488E-2"/>
    <n v="1.4992899705663887E-2"/>
  </r>
  <r>
    <x v="3"/>
    <x v="15"/>
    <x v="15"/>
    <n v="598.81095000000005"/>
    <n v="174.17519630510003"/>
    <n v="290.86842233780129"/>
    <n v="1.019050250263649E-2"/>
    <n v="1.2694412143019695E-2"/>
  </r>
  <r>
    <x v="3"/>
    <x v="15"/>
    <x v="16"/>
    <n v="71.812948999999989"/>
    <n v="21.959190190000001"/>
    <n v="305.78315604334819"/>
    <n v="1.222105301357977E-3"/>
    <n v="1.6004518238665688E-3"/>
  </r>
  <r>
    <x v="3"/>
    <x v="15"/>
    <x v="17"/>
    <n v="2022.4569845381429"/>
    <n v="446.25084597776072"/>
    <n v="220.64787997440081"/>
    <n v="3.4417962735001077E-2"/>
    <n v="3.25241037655545E-2"/>
  </r>
  <r>
    <x v="3"/>
    <x v="15"/>
    <x v="18"/>
    <n v="80.231279720706752"/>
    <n v="20.845161837980001"/>
    <n v="259.8134033327666"/>
    <n v="1.3653675785046857E-3"/>
    <n v="1.5192580871029328E-3"/>
  </r>
  <r>
    <x v="3"/>
    <x v="15"/>
    <x v="19"/>
    <n v="348.06473107024732"/>
    <n v="123.32314506609521"/>
    <n v="354.31094867582499"/>
    <n v="5.9233294131492619E-3"/>
    <n v="8.9881617098919765E-3"/>
  </r>
  <r>
    <x v="3"/>
    <x v="15"/>
    <x v="20"/>
    <n v="104.616349"/>
    <n v="42.024247370540003"/>
    <n v="401.69866155948534"/>
    <n v="1.780350152750534E-3"/>
    <n v="3.0628535373508053E-3"/>
  </r>
  <r>
    <x v="3"/>
    <x v="15"/>
    <x v="21"/>
    <n v="714.3399837500001"/>
    <n v="192.82822712575"/>
    <n v="269.93900875249722"/>
    <n v="1.2156563590124203E-2"/>
    <n v="1.4053901128690191E-2"/>
  </r>
  <r>
    <x v="3"/>
    <x v="15"/>
    <x v="22"/>
    <n v="1.4999999999999999E-2"/>
    <n v="2.4000000000000001E-4"/>
    <n v="16"/>
    <n v="2.552684407984646E-7"/>
    <n v="1.7491921806064402E-8"/>
  </r>
  <r>
    <x v="3"/>
    <x v="15"/>
    <x v="23"/>
    <n v="332.45560683677564"/>
    <n v="112.98700593104601"/>
    <n v="339.85591942962412"/>
    <n v="5.6576949594620727E-3"/>
    <n v="8.2348328035299657E-3"/>
  </r>
  <r>
    <x v="3"/>
    <x v="15"/>
    <x v="24"/>
    <n v="0"/>
    <n v="0"/>
    <m/>
    <n v="0"/>
    <n v="0"/>
  </r>
  <r>
    <x v="3"/>
    <x v="15"/>
    <x v="25"/>
    <n v="138.17159652084669"/>
    <n v="17.655527969860731"/>
    <n v="127.77972039424867"/>
    <n v="2.3513898671007395E-3"/>
    <n v="1.2867879778899454E-3"/>
  </r>
  <r>
    <x v="3"/>
    <x v="15"/>
    <x v="26"/>
    <n v="4169.4204151484964"/>
    <n v="1482.9413235168415"/>
    <n v="355.67085490562738"/>
    <n v="7.095476322721625E-2"/>
    <n v="0.10808122364140936"/>
  </r>
  <r>
    <x v="3"/>
    <x v="15"/>
    <x v="27"/>
    <n v="218.83913547039148"/>
    <n v="22.575598152560676"/>
    <n v="103.16069885779233"/>
    <n v="3.7241816598140537E-3"/>
    <n v="1.6453774900405138E-3"/>
  </r>
  <r>
    <x v="4"/>
    <x v="16"/>
    <x v="0"/>
    <n v="54297.838368835095"/>
    <n v="12451.45810146304"/>
    <n v="229.31774957379713"/>
    <n v="1"/>
    <n v="1"/>
  </r>
  <r>
    <x v="4"/>
    <x v="16"/>
    <x v="1"/>
    <n v="770.93506400000001"/>
    <n v="290.94349591865796"/>
    <n v="377.39040485342088"/>
    <n v="1.4198264372205425E-2"/>
    <n v="2.3366218923747753E-2"/>
  </r>
  <r>
    <x v="4"/>
    <x v="16"/>
    <x v="2"/>
    <n v="193.87554999999998"/>
    <n v="85.59441313117"/>
    <n v="441.49152964966447"/>
    <n v="3.5705942598126929E-3"/>
    <n v="6.8742481750882411E-3"/>
  </r>
  <r>
    <x v="4"/>
    <x v="16"/>
    <x v="3"/>
    <n v="20790.658276353006"/>
    <n v="3284.4400185752474"/>
    <n v="157.97672083865291"/>
    <n v="0.38290029402507592"/>
    <n v="0.26377955029936029"/>
  </r>
  <r>
    <x v="4"/>
    <x v="16"/>
    <x v="4"/>
    <n v="20453.914251703001"/>
    <n v="3195.2446386532001"/>
    <n v="156.21678077520849"/>
    <n v="0.37669849972227942"/>
    <n v="0.25661610171404425"/>
  </r>
  <r>
    <x v="4"/>
    <x v="16"/>
    <x v="5"/>
    <n v="13016.407388"/>
    <n v="2891.4583891831257"/>
    <n v="222.13951230881111"/>
    <n v="0.23972238636061294"/>
    <n v="0.23221845711735406"/>
  </r>
  <r>
    <x v="4"/>
    <x v="16"/>
    <x v="6"/>
    <n v="1650.42563"/>
    <n v="691.16466426"/>
    <n v="418.7796479263352"/>
    <n v="3.039578884870087E-2"/>
    <n v="5.5508733083942073E-2"/>
  </r>
  <r>
    <x v="4"/>
    <x v="16"/>
    <x v="7"/>
    <n v="10000.060534999999"/>
    <n v="1931.3659075255855"/>
    <n v="193.13542160728386"/>
    <n v="0.18417050909230404"/>
    <n v="0.15511162562548805"/>
  </r>
  <r>
    <x v="4"/>
    <x v="16"/>
    <x v="8"/>
    <n v="429.39308799999998"/>
    <n v="106.092635890894"/>
    <n v="247.07578872553719"/>
    <n v="7.9081064900450131E-3"/>
    <n v="8.5204989669786686E-3"/>
  </r>
  <r>
    <x v="4"/>
    <x v="16"/>
    <x v="9"/>
    <n v="3.200231"/>
    <n v="0.53154365272000004"/>
    <n v="166.09540146320688"/>
    <n v="5.8938460464326909E-5"/>
    <n v="4.2689269673368127E-5"/>
  </r>
  <r>
    <x v="4"/>
    <x v="16"/>
    <x v="10"/>
    <n v="560.60119776399995"/>
    <n v="112.69716721465062"/>
    <n v="201.02912313450585"/>
    <n v="1.0324558299281465E-2"/>
    <n v="9.0509212894037492E-3"/>
  </r>
  <r>
    <x v="4"/>
    <x v="16"/>
    <x v="11"/>
    <n v="6635.2211359999983"/>
    <n v="2335.5580319670962"/>
    <n v="351.99400051571951"/>
    <n v="0.12220046571519437"/>
    <n v="0.1875730547326557"/>
  </r>
  <r>
    <x v="4"/>
    <x v="16"/>
    <x v="12"/>
    <n v="4159.6897169999993"/>
    <n v="1523.4602995387963"/>
    <n v="366.24373527493003"/>
    <n v="7.6608753533501689E-2"/>
    <n v="0.12235195967609533"/>
  </r>
  <r>
    <x v="4"/>
    <x v="16"/>
    <x v="13"/>
    <n v="2698.6450551517751"/>
    <n v="856.92372912898941"/>
    <n v="317.53850973958299"/>
    <n v="4.9700782502986256E-2"/>
    <n v="6.8821155092535002E-2"/>
  </r>
  <r>
    <x v="4"/>
    <x v="16"/>
    <x v="14"/>
    <n v="739.76308998200011"/>
    <n v="199.4816015424787"/>
    <n v="269.656061844519"/>
    <n v="1.3624172015042797E-2"/>
    <n v="1.6020742303187747E-2"/>
  </r>
  <r>
    <x v="4"/>
    <x v="16"/>
    <x v="15"/>
    <n v="629.45596000000012"/>
    <n v="184.15116985042999"/>
    <n v="292.55608263750486"/>
    <n v="1.1592652284317898E-2"/>
    <n v="1.4789526523708281E-2"/>
  </r>
  <r>
    <x v="4"/>
    <x v="16"/>
    <x v="16"/>
    <n v="83.420964982000001"/>
    <n v="11.786040543548708"/>
    <n v="141.28391521354155"/>
    <n v="1.5363588586222703E-3"/>
    <n v="9.4655906541289768E-4"/>
  </r>
  <r>
    <x v="4"/>
    <x v="16"/>
    <x v="17"/>
    <n v="2415.3412122499608"/>
    <n v="529.80615332017226"/>
    <n v="219.35043820439861"/>
    <n v="4.4483192790162253E-2"/>
    <n v="4.2549727831306783E-2"/>
  </r>
  <r>
    <x v="4"/>
    <x v="16"/>
    <x v="18"/>
    <n v="76.269718249999997"/>
    <n v="17.378750006564999"/>
    <n v="227.85910850752356"/>
    <n v="1.404654780765194E-3"/>
    <n v="1.3957200726975906E-3"/>
  </r>
  <r>
    <x v="4"/>
    <x v="16"/>
    <x v="19"/>
    <n v="397.54884356817138"/>
    <n v="117.48676079764948"/>
    <n v="295.52786455912042"/>
    <n v="7.3216329693955064E-3"/>
    <n v="9.4355825510784828E-3"/>
  </r>
  <r>
    <x v="4"/>
    <x v="16"/>
    <x v="20"/>
    <n v="150.66173599999999"/>
    <n v="50.211005879920002"/>
    <n v="333.26979505877989"/>
    <n v="2.7747280651686888E-3"/>
    <n v="4.0325402431398965E-3"/>
  </r>
  <r>
    <x v="4"/>
    <x v="16"/>
    <x v="21"/>
    <n v="813.67186099999992"/>
    <n v="188.60254318753402"/>
    <n v="231.79189575972572"/>
    <n v="1.4985345373657026E-2"/>
    <n v="1.5147024681822068E-2"/>
  </r>
  <r>
    <x v="4"/>
    <x v="16"/>
    <x v="22"/>
    <n v="0"/>
    <n v="0"/>
    <m/>
    <n v="0"/>
    <n v="0"/>
  </r>
  <r>
    <x v="4"/>
    <x v="16"/>
    <x v="23"/>
    <n v="335.22354341340161"/>
    <n v="108.27438825868194"/>
    <n v="322.99159884828458"/>
    <n v="6.1737916919692194E-3"/>
    <n v="8.6957195997760094E-3"/>
  </r>
  <r>
    <x v="4"/>
    <x v="16"/>
    <x v="24"/>
    <n v="0"/>
    <n v="0"/>
    <m/>
    <n v="0"/>
    <n v="0"/>
  </r>
  <r>
    <x v="4"/>
    <x v="16"/>
    <x v="25"/>
    <n v="105.34185480000004"/>
    <n v="15.754145190382012"/>
    <n v="149.55257072597135"/>
    <n v="1.9400745584830183E-3"/>
    <n v="1.2652450068101589E-3"/>
  </r>
  <r>
    <x v="4"/>
    <x v="16"/>
    <x v="26"/>
    <n v="4223.5855595067351"/>
    <n v="1335.6055957417241"/>
    <n v="316.22553324046004"/>
    <n v="7.7785519394284269E-2"/>
    <n v="0.10726499538112658"/>
  </r>
  <r>
    <x v="4"/>
    <x v="16"/>
    <x v="27"/>
    <n v="135.36951379605267"/>
    <n v="10.212146006550086"/>
    <n v="75.439038821810911"/>
    <n v="2.4930921352064295E-3"/>
    <n v="8.2015663734596382E-4"/>
  </r>
  <r>
    <x v="4"/>
    <x v="17"/>
    <x v="0"/>
    <n v="50831.780600251986"/>
    <n v="12041.561273514822"/>
    <n v="236.89040854600967"/>
    <n v="1"/>
    <n v="1"/>
  </r>
  <r>
    <x v="4"/>
    <x v="17"/>
    <x v="1"/>
    <n v="770.15241999999989"/>
    <n v="306.59575803565002"/>
    <n v="398.09750651130861"/>
    <n v="1.5151002205816532E-2"/>
    <n v="2.5461462269847131E-2"/>
  </r>
  <r>
    <x v="4"/>
    <x v="17"/>
    <x v="2"/>
    <n v="209.78272000000001"/>
    <n v="104.10313344385"/>
    <n v="496.2426526067066"/>
    <n v="4.1269992418672043E-3"/>
    <n v="8.6453185828006211E-3"/>
  </r>
  <r>
    <x v="4"/>
    <x v="17"/>
    <x v="3"/>
    <n v="17995.579189629039"/>
    <n v="2717.0807126107638"/>
    <n v="150.98601072960375"/>
    <n v="0.35402220770404863"/>
    <n v="0.22564189567236015"/>
  </r>
  <r>
    <x v="4"/>
    <x v="17"/>
    <x v="4"/>
    <n v="17551.785321629042"/>
    <n v="2609.3723730382317"/>
    <n v="148.6670629353417"/>
    <n v="0.34529156984797882"/>
    <n v="0.21669718018854373"/>
  </r>
  <r>
    <x v="4"/>
    <x v="17"/>
    <x v="5"/>
    <n v="13871.426008999999"/>
    <n v="3334.7257582630914"/>
    <n v="240.40251925789528"/>
    <n v="0.27288884719751949"/>
    <n v="0.27693466673609468"/>
  </r>
  <r>
    <x v="4"/>
    <x v="17"/>
    <x v="6"/>
    <n v="1246.2519140000002"/>
    <n v="558.37671340172005"/>
    <n v="448.04481913254659"/>
    <n v="2.4517179986290352E-2"/>
    <n v="4.6370790358378086E-2"/>
  </r>
  <r>
    <x v="4"/>
    <x v="17"/>
    <x v="7"/>
    <n v="11236.673218"/>
    <n v="2507.4908698464219"/>
    <n v="223.15242431627169"/>
    <n v="0.22105606148969523"/>
    <n v="0.20823635846637253"/>
  </r>
  <r>
    <x v="4"/>
    <x v="17"/>
    <x v="8"/>
    <n v="352.77245899999997"/>
    <n v="74.215599565290006"/>
    <n v="210.3780997407454"/>
    <n v="6.9399980648769798E-3"/>
    <n v="6.1632871252771644E-3"/>
  </r>
  <r>
    <x v="4"/>
    <x v="17"/>
    <x v="9"/>
    <n v="6.1879840000000002"/>
    <n v="1.1626182987439997"/>
    <n v="187.88321022549502"/>
    <n v="1.2173455123799706E-4"/>
    <n v="9.6550461550293796E-5"/>
  </r>
  <r>
    <x v="4"/>
    <x v="17"/>
    <x v="10"/>
    <n v="346.53869587200001"/>
    <n v="113.95399662805438"/>
    <n v="328.8348400495662"/>
    <n v="6.817362913119792E-3"/>
    <n v="9.4633905055728912E-3"/>
  </r>
  <r>
    <x v="4"/>
    <x v="17"/>
    <x v="11"/>
    <n v="5702.2876269999997"/>
    <n v="2052.7383980212917"/>
    <n v="359.9850678001045"/>
    <n v="0.11217957662832161"/>
    <n v="0.17047111677588267"/>
  </r>
  <r>
    <x v="4"/>
    <x v="17"/>
    <x v="12"/>
    <n v="3834.7140999999997"/>
    <n v="1461.3216709012613"/>
    <n v="381.07708496475954"/>
    <n v="7.5439303024946364E-2"/>
    <n v="0.12135649503485978"/>
  </r>
  <r>
    <x v="4"/>
    <x v="17"/>
    <x v="13"/>
    <n v="2373.2237007884414"/>
    <n v="760.82786851656874"/>
    <n v="320.58834919936271"/>
    <n v="4.6687793989586834E-2"/>
    <n v="6.3183490183286672E-2"/>
  </r>
  <r>
    <x v="4"/>
    <x v="17"/>
    <x v="14"/>
    <n v="911.31469799199988"/>
    <n v="223.17940663655966"/>
    <n v="244.89828500332041"/>
    <n v="1.7928049878061566E-2"/>
    <n v="1.8534092180175869E-2"/>
  </r>
  <r>
    <x v="4"/>
    <x v="17"/>
    <x v="15"/>
    <n v="797.22684399999991"/>
    <n v="213.00451747785598"/>
    <n v="267.18181792415413"/>
    <n v="1.5683630094910504E-2"/>
    <n v="1.7689111290439988E-2"/>
  </r>
  <r>
    <x v="4"/>
    <x v="17"/>
    <x v="16"/>
    <n v="87.301641000000004"/>
    <n v="6.7959462644539999"/>
    <n v="77.844427511437033"/>
    <n v="1.7174617919948928E-3"/>
    <n v="5.6437417956769033E-4"/>
  </r>
  <r>
    <x v="4"/>
    <x v="17"/>
    <x v="17"/>
    <n v="2126.7066508390985"/>
    <n v="461.18504573220901"/>
    <n v="216.85409482791013"/>
    <n v="4.1838130117136912E-2"/>
    <n v="3.829943935480995E-2"/>
  </r>
  <r>
    <x v="4"/>
    <x v="17"/>
    <x v="18"/>
    <n v="57.958946000000005"/>
    <n v="6.2909817779499999"/>
    <n v="108.54203211269576"/>
    <n v="1.1402108152731656E-3"/>
    <n v="5.2243904549046228E-4"/>
  </r>
  <r>
    <x v="4"/>
    <x v="17"/>
    <x v="19"/>
    <n v="262.43619925505624"/>
    <n v="71.389443529839966"/>
    <n v="272.02590089508976"/>
    <n v="5.1628370314014786E-3"/>
    <n v="5.9285869920256643E-3"/>
  </r>
  <r>
    <x v="4"/>
    <x v="17"/>
    <x v="20"/>
    <n v="239.49681340000001"/>
    <n v="96.330093541001602"/>
    <n v="402.21868580820791"/>
    <n v="4.7115566398005099E-3"/>
    <n v="7.9998009687396402E-3"/>
  </r>
  <r>
    <x v="4"/>
    <x v="17"/>
    <x v="21"/>
    <n v="761.03531099999998"/>
    <n v="181.79322348029598"/>
    <n v="238.87620042415611"/>
    <n v="1.4971643763276459E-2"/>
    <n v="1.5097147234565554E-2"/>
  </r>
  <r>
    <x v="4"/>
    <x v="17"/>
    <x v="22"/>
    <n v="4.2999999999999997E-2"/>
    <n v="1.0277E-2"/>
    <n v="239.00000000000003"/>
    <n v="8.459274786802734E-7"/>
    <n v="8.5346075700366692E-7"/>
  </r>
  <r>
    <x v="4"/>
    <x v="17"/>
    <x v="23"/>
    <n v="315.17363237581395"/>
    <n v="105.64220005351872"/>
    <n v="335.18730376388424"/>
    <n v="6.2003264228412958E-3"/>
    <n v="8.7731314614390293E-3"/>
  </r>
  <r>
    <x v="4"/>
    <x v="17"/>
    <x v="24"/>
    <n v="0"/>
    <n v="0"/>
    <m/>
    <n v="0"/>
    <n v="0"/>
  </r>
  <r>
    <x v="4"/>
    <x v="17"/>
    <x v="25"/>
    <n v="153.39844216254545"/>
    <n v="15.381678310011697"/>
    <n v="100.27271524513152"/>
    <n v="3.0177664514428799E-3"/>
    <n v="1.2773823892623789E-3"/>
  </r>
  <r>
    <x v="4"/>
    <x v="17"/>
    <x v="26"/>
    <n v="4476.6879663857999"/>
    <n v="1505.1974724719796"/>
    <n v="336.23015134717616"/>
    <n v="8.8068682889373501E-2"/>
    <n v="0.12500019210819713"/>
  </r>
  <r>
    <x v="4"/>
    <x v="17"/>
    <x v="27"/>
    <n v="109.36085555221032"/>
    <n v="13.860741042001999"/>
    <n v="126.74316575170444"/>
    <n v="2.1514268093860201E-3"/>
    <n v="1.1510750746656438E-3"/>
  </r>
  <r>
    <x v="4"/>
    <x v="18"/>
    <x v="0"/>
    <n v="56946.586342649978"/>
    <n v="13427.540014638142"/>
    <n v="235.79183366398954"/>
    <n v="1"/>
    <n v="1"/>
  </r>
  <r>
    <x v="4"/>
    <x v="18"/>
    <x v="1"/>
    <n v="639.57058199999994"/>
    <n v="229.25143380896401"/>
    <n v="358.44587018382282"/>
    <n v="1.12310609480905E-2"/>
    <n v="1.7073226634144727E-2"/>
  </r>
  <r>
    <x v="4"/>
    <x v="18"/>
    <x v="2"/>
    <n v="109.64875600000001"/>
    <n v="42.098966883880003"/>
    <n v="383.94386238070956"/>
    <n v="1.9254667055938854E-3"/>
    <n v="3.135270260821079E-3"/>
  </r>
  <r>
    <x v="4"/>
    <x v="18"/>
    <x v="3"/>
    <n v="20560.189955681188"/>
    <n v="3062.1660722017632"/>
    <n v="148.93666249205185"/>
    <n v="0.3610434141209039"/>
    <n v="0.22805115969593223"/>
  </r>
  <r>
    <x v="4"/>
    <x v="18"/>
    <x v="4"/>
    <n v="20113.869715121189"/>
    <n v="2913.5340990942177"/>
    <n v="144.85199220038118"/>
    <n v="0.35320589006152536"/>
    <n v="0.21698197107720438"/>
  </r>
  <r>
    <x v="4"/>
    <x v="18"/>
    <x v="5"/>
    <n v="15201.275068200001"/>
    <n v="3696.8252718974641"/>
    <n v="243.19178853824985"/>
    <n v="0.26693918010700934"/>
    <n v="0.27531664533245404"/>
  </r>
  <r>
    <x v="4"/>
    <x v="18"/>
    <x v="6"/>
    <n v="1619.4273599999999"/>
    <n v="780.55321051300007"/>
    <n v="481.99334517418555"/>
    <n v="2.843765472184475E-2"/>
    <n v="5.8130767784871515E-2"/>
  </r>
  <r>
    <x v="4"/>
    <x v="18"/>
    <x v="7"/>
    <n v="11977.906228200001"/>
    <n v="2541.1283265020866"/>
    <n v="212.15129573476037"/>
    <n v="0.21033580759570805"/>
    <n v="0.18924749609622127"/>
  </r>
  <r>
    <x v="4"/>
    <x v="18"/>
    <x v="8"/>
    <n v="362.07409018181818"/>
    <n v="86.998379140827993"/>
    <n v="240.27783677407328"/>
    <n v="6.3581351128442244E-3"/>
    <n v="6.4791003449616242E-3"/>
  </r>
  <r>
    <x v="4"/>
    <x v="18"/>
    <x v="9"/>
    <n v="12.137874790000001"/>
    <n v="1.0383395270962599"/>
    <n v="85.545414255855874"/>
    <n v="2.1314490594687984E-4"/>
    <n v="7.7329095721502642E-5"/>
  </r>
  <r>
    <x v="4"/>
    <x v="18"/>
    <x v="10"/>
    <n v="500.56180990957574"/>
    <n v="158.2745639464267"/>
    <n v="316.19384622054622"/>
    <n v="8.7900231086315613E-3"/>
    <n v="1.178730905094175E-2"/>
  </r>
  <r>
    <x v="4"/>
    <x v="18"/>
    <x v="11"/>
    <n v="6854.9003672499994"/>
    <n v="2479.5087371989089"/>
    <n v="361.71331519930186"/>
    <n v="0.12037421042244356"/>
    <n v="0.18465845080304005"/>
  </r>
  <r>
    <x v="4"/>
    <x v="18"/>
    <x v="12"/>
    <n v="4402.5353229999982"/>
    <n v="1698.3888438301788"/>
    <n v="385.77517707974999"/>
    <n v="7.7309907507181558E-2"/>
    <n v="0.12648547998953394"/>
  </r>
  <r>
    <x v="4"/>
    <x v="18"/>
    <x v="13"/>
    <n v="2555.5279674336098"/>
    <n v="789.65138832539708"/>
    <n v="308.99735725389257"/>
    <n v="4.4875876352919411E-2"/>
    <n v="5.8808343707376941E-2"/>
  </r>
  <r>
    <x v="4"/>
    <x v="18"/>
    <x v="14"/>
    <n v="878.49168960000009"/>
    <n v="199.80779863248841"/>
    <n v="227.44415342559023"/>
    <n v="1.5426590881393294E-2"/>
    <n v="1.4880447082240405E-2"/>
  </r>
  <r>
    <x v="4"/>
    <x v="18"/>
    <x v="15"/>
    <n v="788.65122746999998"/>
    <n v="191.76609870033616"/>
    <n v="243.15704080690205"/>
    <n v="1.3848964057733905E-2"/>
    <n v="1.4281551087636365E-2"/>
  </r>
  <r>
    <x v="4"/>
    <x v="18"/>
    <x v="16"/>
    <n v="40.11594513"/>
    <n v="2.95990891636822"/>
    <n v="73.783850954435181"/>
    <n v="7.0444863698450137E-4"/>
    <n v="2.2043568018724586E-4"/>
  </r>
  <r>
    <x v="4"/>
    <x v="18"/>
    <x v="17"/>
    <n v="2264.5971739149713"/>
    <n v="501.73403784146097"/>
    <n v="221.55553474178251"/>
    <n v="3.9767039946675575E-2"/>
    <n v="3.7366043020128151E-2"/>
  </r>
  <r>
    <x v="4"/>
    <x v="18"/>
    <x v="18"/>
    <n v="100.07366370238366"/>
    <n v="18.377178396843998"/>
    <n v="183.63651051586587"/>
    <n v="1.7573250677439427E-3"/>
    <n v="1.3686184049207799E-3"/>
  </r>
  <r>
    <x v="4"/>
    <x v="18"/>
    <x v="19"/>
    <n v="400.85180163661494"/>
    <n v="111.09392049035"/>
    <n v="277.14462062231223"/>
    <n v="7.0390839448158131E-3"/>
    <n v="8.2735869987533139E-3"/>
  </r>
  <r>
    <x v="4"/>
    <x v="18"/>
    <x v="20"/>
    <n v="277.55740900000001"/>
    <n v="109.22651013028"/>
    <n v="393.52763280147207"/>
    <n v="4.8739955601539578E-3"/>
    <n v="8.1345138432807381E-3"/>
  </r>
  <r>
    <x v="4"/>
    <x v="18"/>
    <x v="21"/>
    <n v="713.72026899999992"/>
    <n v="159.76945840791703"/>
    <n v="223.85445019205002"/>
    <n v="1.2533152816316598E-2"/>
    <n v="1.1898639529931995E-2"/>
  </r>
  <r>
    <x v="4"/>
    <x v="18"/>
    <x v="22"/>
    <n v="0"/>
    <n v="0"/>
    <e v="#DIV/0!"/>
    <n v="0"/>
    <n v="0"/>
  </r>
  <r>
    <x v="4"/>
    <x v="18"/>
    <x v="23"/>
    <n v="310.97881788464343"/>
    <n v="105.92345262712001"/>
    <n v="340.61307888311529"/>
    <n v="5.4608860312270685E-3"/>
    <n v="7.8885225820698873E-3"/>
  </r>
  <r>
    <x v="4"/>
    <x v="18"/>
    <x v="24"/>
    <n v="0"/>
    <n v="0"/>
    <e v="#DIV/0!"/>
    <n v="0"/>
    <n v="0"/>
  </r>
  <r>
    <x v="4"/>
    <x v="18"/>
    <x v="25"/>
    <n v="171.04485046317484"/>
    <n v="19.595502860173568"/>
    <n v="114.56353586273204"/>
    <n v="3.0036014702266938E-3"/>
    <n v="1.4593516637307631E-3"/>
  </r>
  <r>
    <x v="4"/>
    <x v="18"/>
    <x v="26"/>
    <n v="4970.2694781698992"/>
    <n v="1686.308574539931"/>
    <n v="339.27910386879989"/>
    <n v="8.7279498164535813E-2"/>
    <n v="0.12558581636707752"/>
  </r>
  <r>
    <x v="4"/>
    <x v="18"/>
    <x v="27"/>
    <n v="172.76347383211328"/>
    <n v="11.98939466473"/>
    <n v="69.397740151838804"/>
    <n v="3.0337810381220794E-3"/>
    <n v="8.9289584329368325E-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3:Z34" firstHeaderRow="1" firstDataRow="3" firstDataCol="1"/>
  <pivotFields count="8">
    <pivotField axis="axisCol" showAll="0">
      <items count="6">
        <item x="0"/>
        <item x="1"/>
        <item x="2"/>
        <item x="3"/>
        <item x="4"/>
        <item t="default"/>
      </items>
    </pivotField>
    <pivotField axis="axisCol" showAll="0">
      <items count="20">
        <item x="0"/>
        <item x="4"/>
        <item x="8"/>
        <item x="12"/>
        <item x="16"/>
        <item x="1"/>
        <item x="5"/>
        <item x="9"/>
        <item x="13"/>
        <item x="17"/>
        <item x="2"/>
        <item x="6"/>
        <item x="10"/>
        <item x="14"/>
        <item x="18"/>
        <item x="3"/>
        <item x="7"/>
        <item x="11"/>
        <item x="15"/>
        <item t="default"/>
      </items>
    </pivotField>
    <pivotField axis="axisRow" showAll="0">
      <items count="29">
        <item x="13"/>
        <item x="10"/>
        <item x="11"/>
        <item x="24"/>
        <item x="18"/>
        <item x="20"/>
        <item x="17"/>
        <item x="0"/>
        <item x="27"/>
        <item x="1"/>
        <item x="8"/>
        <item x="22"/>
        <item x="23"/>
        <item x="5"/>
        <item x="19"/>
        <item x="21"/>
        <item x="25"/>
        <item x="26"/>
        <item x="15"/>
        <item x="7"/>
        <item x="16"/>
        <item x="12"/>
        <item x="6"/>
        <item x="4"/>
        <item x="2"/>
        <item x="3"/>
        <item x="9"/>
        <item x="14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2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2">
    <field x="0"/>
    <field x="1"/>
  </colFields>
  <colItems count="25">
    <i>
      <x/>
      <x/>
    </i>
    <i r="1">
      <x v="5"/>
    </i>
    <i r="1">
      <x v="10"/>
    </i>
    <i r="1">
      <x v="15"/>
    </i>
    <i t="default">
      <x/>
    </i>
    <i>
      <x v="1"/>
      <x v="1"/>
    </i>
    <i r="1">
      <x v="6"/>
    </i>
    <i r="1">
      <x v="11"/>
    </i>
    <i r="1">
      <x v="16"/>
    </i>
    <i t="default">
      <x v="1"/>
    </i>
    <i>
      <x v="2"/>
      <x v="2"/>
    </i>
    <i r="1">
      <x v="7"/>
    </i>
    <i r="1">
      <x v="12"/>
    </i>
    <i r="1">
      <x v="17"/>
    </i>
    <i t="default">
      <x v="2"/>
    </i>
    <i>
      <x v="3"/>
      <x v="3"/>
    </i>
    <i r="1">
      <x v="8"/>
    </i>
    <i r="1">
      <x v="13"/>
    </i>
    <i r="1">
      <x v="18"/>
    </i>
    <i t="default">
      <x v="3"/>
    </i>
    <i>
      <x v="4"/>
      <x v="4"/>
    </i>
    <i r="1">
      <x v="9"/>
    </i>
    <i r="1">
      <x v="14"/>
    </i>
    <i t="default">
      <x v="4"/>
    </i>
    <i t="grand">
      <x/>
    </i>
  </colItems>
  <dataFields count="1">
    <dataField name="Suma z udział w pracy w kwartale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N67"/>
  <sheetViews>
    <sheetView tabSelected="1" zoomScaleNormal="100" workbookViewId="0">
      <pane xSplit="3" ySplit="3" topLeftCell="D47" activePane="bottomRight" state="frozen"/>
      <selection pane="topRight" activeCell="D1" sqref="D1"/>
      <selection pane="bottomLeft" activeCell="A4" sqref="A4"/>
      <selection pane="bottomRight" activeCell="M61" sqref="M61"/>
    </sheetView>
  </sheetViews>
  <sheetFormatPr defaultColWidth="8.7109375" defaultRowHeight="15" customHeight="1"/>
  <cols>
    <col min="1" max="1" width="8.7109375" style="1"/>
    <col min="2" max="2" width="14.5703125" style="1" customWidth="1"/>
    <col min="3" max="3" width="31.140625" style="1" customWidth="1"/>
    <col min="4" max="4" width="23.42578125" style="21" customWidth="1"/>
    <col min="5" max="5" width="17.5703125" style="19" customWidth="1"/>
    <col min="6" max="6" width="21.28515625" style="19" bestFit="1" customWidth="1"/>
    <col min="7" max="7" width="19.140625" style="1" bestFit="1" customWidth="1"/>
    <col min="8" max="8" width="22" style="1" bestFit="1" customWidth="1"/>
    <col min="9" max="11" width="8.7109375" style="1"/>
    <col min="12" max="12" width="11" style="1" bestFit="1" customWidth="1"/>
    <col min="13" max="16384" width="8.7109375" style="1"/>
  </cols>
  <sheetData>
    <row r="1" spans="1:8" ht="38.1" customHeight="1">
      <c r="A1" s="31" t="s">
        <v>102</v>
      </c>
      <c r="B1" s="31"/>
      <c r="C1" s="31"/>
      <c r="D1" s="31"/>
      <c r="E1" s="31"/>
      <c r="F1" s="31"/>
      <c r="G1" s="31"/>
      <c r="H1" s="31"/>
    </row>
    <row r="2" spans="1:8" ht="10.5">
      <c r="D2" s="2"/>
      <c r="E2" s="1"/>
      <c r="F2" s="1"/>
    </row>
    <row r="3" spans="1:8" ht="41.1" customHeight="1">
      <c r="A3" s="3" t="s">
        <v>47</v>
      </c>
      <c r="B3" s="3" t="s">
        <v>46</v>
      </c>
      <c r="C3" s="3" t="s">
        <v>59</v>
      </c>
      <c r="D3" s="3" t="s">
        <v>100</v>
      </c>
      <c r="E3" s="3" t="s">
        <v>101</v>
      </c>
      <c r="F3" s="3" t="s">
        <v>58</v>
      </c>
      <c r="G3" s="3" t="s">
        <v>63</v>
      </c>
      <c r="H3" s="3" t="s">
        <v>64</v>
      </c>
    </row>
    <row r="4" spans="1:8" ht="15" customHeight="1">
      <c r="A4" s="17">
        <v>2020</v>
      </c>
      <c r="B4" s="17" t="s">
        <v>96</v>
      </c>
      <c r="C4" s="3" t="s">
        <v>0</v>
      </c>
      <c r="D4" s="4">
        <f>SUM(D5:D7)</f>
        <v>73818102.52700001</v>
      </c>
      <c r="E4" s="4">
        <f>SUM(E5:E7)</f>
        <v>4384601778.1090002</v>
      </c>
      <c r="F4" s="4">
        <f>E4/D4</f>
        <v>59.397378529274313</v>
      </c>
      <c r="G4" s="10">
        <v>1</v>
      </c>
      <c r="H4" s="10">
        <v>1</v>
      </c>
    </row>
    <row r="5" spans="1:8" ht="15" customHeight="1">
      <c r="A5" s="3">
        <v>2020</v>
      </c>
      <c r="B5" s="17" t="s">
        <v>96</v>
      </c>
      <c r="C5" s="14" t="s">
        <v>60</v>
      </c>
      <c r="D5" s="22">
        <v>72374961.52700001</v>
      </c>
      <c r="E5" s="23">
        <v>3934785696.1090002</v>
      </c>
      <c r="F5" s="7">
        <f t="shared" ref="F5:F51" si="0">E5/D5</f>
        <v>54.366670642596468</v>
      </c>
      <c r="G5" s="6">
        <f>D5/D$4</f>
        <v>0.98045003934540109</v>
      </c>
      <c r="H5" s="6">
        <f>E5/E$4</f>
        <v>0.89741004890209264</v>
      </c>
    </row>
    <row r="6" spans="1:8" ht="15" customHeight="1">
      <c r="A6" s="17">
        <v>2020</v>
      </c>
      <c r="B6" s="17" t="s">
        <v>96</v>
      </c>
      <c r="C6" s="14" t="s">
        <v>61</v>
      </c>
      <c r="D6" s="22">
        <v>1437170</v>
      </c>
      <c r="E6" s="23">
        <v>449754318.23999977</v>
      </c>
      <c r="F6" s="7">
        <f t="shared" si="0"/>
        <v>312.94441036203079</v>
      </c>
      <c r="G6" s="6">
        <f t="shared" ref="G6:G7" si="1">D6/D$4</f>
        <v>1.9469072636679258E-2</v>
      </c>
      <c r="H6" s="6">
        <f t="shared" ref="H6:H7" si="2">E6/E$4</f>
        <v>0.10257586458261454</v>
      </c>
    </row>
    <row r="7" spans="1:8" ht="15" customHeight="1">
      <c r="A7" s="17">
        <v>2020</v>
      </c>
      <c r="B7" s="17" t="s">
        <v>96</v>
      </c>
      <c r="C7" s="14" t="s">
        <v>62</v>
      </c>
      <c r="D7" s="22">
        <v>5971</v>
      </c>
      <c r="E7" s="23">
        <v>61763.759999999995</v>
      </c>
      <c r="F7" s="7">
        <f t="shared" si="0"/>
        <v>10.343955786300452</v>
      </c>
      <c r="G7" s="6">
        <f t="shared" si="1"/>
        <v>8.0888017919669806E-5</v>
      </c>
      <c r="H7" s="6">
        <f t="shared" si="2"/>
        <v>1.4086515292761111E-5</v>
      </c>
    </row>
    <row r="8" spans="1:8" ht="15" customHeight="1">
      <c r="A8" s="17">
        <v>2020</v>
      </c>
      <c r="B8" s="17" t="s">
        <v>97</v>
      </c>
      <c r="C8" s="17" t="s">
        <v>0</v>
      </c>
      <c r="D8" s="4">
        <f>SUM(D9:D11)</f>
        <v>30447178.730999999</v>
      </c>
      <c r="E8" s="4">
        <f>SUM(E9:E11)</f>
        <v>1669155162.3050001</v>
      </c>
      <c r="F8" s="4">
        <f t="shared" si="0"/>
        <v>54.821340822804665</v>
      </c>
      <c r="G8" s="10">
        <v>1</v>
      </c>
      <c r="H8" s="10">
        <v>1</v>
      </c>
    </row>
    <row r="9" spans="1:8" ht="15" customHeight="1">
      <c r="A9" s="17">
        <v>2020</v>
      </c>
      <c r="B9" s="17" t="s">
        <v>97</v>
      </c>
      <c r="C9" s="14" t="s">
        <v>60</v>
      </c>
      <c r="D9" s="22">
        <v>30298528.730999999</v>
      </c>
      <c r="E9" s="23">
        <v>1623082216.415</v>
      </c>
      <c r="F9" s="7">
        <f t="shared" si="0"/>
        <v>53.569671016874828</v>
      </c>
      <c r="G9" s="6">
        <f>D9/D$8</f>
        <v>0.99511777425050385</v>
      </c>
      <c r="H9" s="6">
        <f>E9/E$8</f>
        <v>0.97239744576748866</v>
      </c>
    </row>
    <row r="10" spans="1:8" ht="15" customHeight="1">
      <c r="A10" s="17">
        <v>2020</v>
      </c>
      <c r="B10" s="17" t="s">
        <v>97</v>
      </c>
      <c r="C10" s="14" t="s">
        <v>61</v>
      </c>
      <c r="D10" s="22">
        <v>138174</v>
      </c>
      <c r="E10" s="23">
        <v>45652643</v>
      </c>
      <c r="F10" s="7">
        <f t="shared" si="0"/>
        <v>330.39966274407629</v>
      </c>
      <c r="G10" s="6">
        <f t="shared" ref="G10:G11" si="3">D10/D$8</f>
        <v>4.5381544615599213E-3</v>
      </c>
      <c r="H10" s="6">
        <f t="shared" ref="H10:H11" si="4">E10/E$8</f>
        <v>2.7350748469037789E-2</v>
      </c>
    </row>
    <row r="11" spans="1:8" ht="15" customHeight="1">
      <c r="A11" s="17">
        <v>2020</v>
      </c>
      <c r="B11" s="17" t="s">
        <v>97</v>
      </c>
      <c r="C11" s="14" t="s">
        <v>62</v>
      </c>
      <c r="D11" s="22">
        <v>10476</v>
      </c>
      <c r="E11" s="23">
        <v>420302.89</v>
      </c>
      <c r="F11" s="7">
        <f t="shared" si="0"/>
        <v>40.120550782741503</v>
      </c>
      <c r="G11" s="6">
        <f t="shared" si="3"/>
        <v>3.4407128793623794E-4</v>
      </c>
      <c r="H11" s="6">
        <f t="shared" si="4"/>
        <v>2.5180576347353333E-4</v>
      </c>
    </row>
    <row r="12" spans="1:8" ht="15" customHeight="1">
      <c r="A12" s="17">
        <v>2020</v>
      </c>
      <c r="B12" s="17" t="s">
        <v>98</v>
      </c>
      <c r="C12" s="17" t="s">
        <v>0</v>
      </c>
      <c r="D12" s="4">
        <f>SUM(D13:D15)</f>
        <v>60642023.583899997</v>
      </c>
      <c r="E12" s="4">
        <f>SUM(E13:E15)</f>
        <v>4157571311.2827997</v>
      </c>
      <c r="F12" s="4">
        <f t="shared" si="0"/>
        <v>68.55924432552419</v>
      </c>
      <c r="G12" s="10">
        <v>1</v>
      </c>
      <c r="H12" s="10">
        <v>1</v>
      </c>
    </row>
    <row r="13" spans="1:8" ht="15" customHeight="1">
      <c r="A13" s="17">
        <v>2020</v>
      </c>
      <c r="B13" s="17" t="s">
        <v>98</v>
      </c>
      <c r="C13" s="14" t="s">
        <v>60</v>
      </c>
      <c r="D13" s="22">
        <v>59290891.583899997</v>
      </c>
      <c r="E13" s="23">
        <v>3740251050.9977999</v>
      </c>
      <c r="F13" s="7">
        <f t="shared" si="0"/>
        <v>63.083063031783411</v>
      </c>
      <c r="G13" s="6">
        <f>D13/D$12</f>
        <v>0.97771954298110342</v>
      </c>
      <c r="H13" s="6">
        <f>E13/E$12</f>
        <v>0.89962402829929144</v>
      </c>
    </row>
    <row r="14" spans="1:8" ht="15" customHeight="1">
      <c r="A14" s="17">
        <v>2020</v>
      </c>
      <c r="B14" s="17" t="s">
        <v>98</v>
      </c>
      <c r="C14" s="14" t="s">
        <v>61</v>
      </c>
      <c r="D14" s="22">
        <v>1329326</v>
      </c>
      <c r="E14" s="23">
        <v>416273534</v>
      </c>
      <c r="F14" s="7">
        <f t="shared" si="0"/>
        <v>313.14631173993439</v>
      </c>
      <c r="G14" s="6">
        <f t="shared" ref="G14:G15" si="5">D14/D$12</f>
        <v>2.1920871393099853E-2</v>
      </c>
      <c r="H14" s="6">
        <f t="shared" ref="H14:H15" si="6">E14/E$12</f>
        <v>0.10012420782063765</v>
      </c>
    </row>
    <row r="15" spans="1:8" ht="15" customHeight="1">
      <c r="A15" s="17">
        <v>2020</v>
      </c>
      <c r="B15" s="17" t="s">
        <v>98</v>
      </c>
      <c r="C15" s="14" t="s">
        <v>62</v>
      </c>
      <c r="D15" s="22">
        <v>21806</v>
      </c>
      <c r="E15" s="23">
        <v>1046726.285</v>
      </c>
      <c r="F15" s="7">
        <f t="shared" si="0"/>
        <v>48.001755709437774</v>
      </c>
      <c r="G15" s="6">
        <f t="shared" si="5"/>
        <v>3.5958562579678374E-4</v>
      </c>
      <c r="H15" s="6">
        <f t="shared" si="6"/>
        <v>2.5176388007089589E-4</v>
      </c>
    </row>
    <row r="16" spans="1:8" ht="15" customHeight="1">
      <c r="A16" s="17">
        <v>2020</v>
      </c>
      <c r="B16" s="17" t="s">
        <v>99</v>
      </c>
      <c r="C16" s="17" t="s">
        <v>0</v>
      </c>
      <c r="D16" s="4">
        <f>SUM(D17:D19)</f>
        <v>44491416.061000004</v>
      </c>
      <c r="E16" s="4">
        <f>SUM(E17:E19)</f>
        <v>2435965553.6517353</v>
      </c>
      <c r="F16" s="4">
        <f t="shared" si="0"/>
        <v>54.751360359308457</v>
      </c>
      <c r="G16" s="10">
        <v>1</v>
      </c>
      <c r="H16" s="10">
        <v>1</v>
      </c>
    </row>
    <row r="17" spans="1:14" ht="15" customHeight="1">
      <c r="A17" s="17">
        <v>2020</v>
      </c>
      <c r="B17" s="17" t="s">
        <v>99</v>
      </c>
      <c r="C17" s="14" t="s">
        <v>60</v>
      </c>
      <c r="D17" s="22">
        <v>43696886.061000004</v>
      </c>
      <c r="E17" s="23">
        <v>2258304191.7037358</v>
      </c>
      <c r="F17" s="7">
        <f t="shared" si="0"/>
        <v>51.681124109191373</v>
      </c>
      <c r="G17" s="6">
        <f>D17/D$16</f>
        <v>0.98214194848483449</v>
      </c>
      <c r="H17" s="6">
        <f>E17/E$16</f>
        <v>0.92706737511880299</v>
      </c>
    </row>
    <row r="18" spans="1:14" ht="15" customHeight="1">
      <c r="A18" s="17">
        <v>2020</v>
      </c>
      <c r="B18" s="17" t="s">
        <v>99</v>
      </c>
      <c r="C18" s="14" t="s">
        <v>61</v>
      </c>
      <c r="D18" s="22">
        <v>533598</v>
      </c>
      <c r="E18" s="23">
        <v>173964070.99999976</v>
      </c>
      <c r="F18" s="7">
        <f t="shared" si="0"/>
        <v>326.0208452805291</v>
      </c>
      <c r="G18" s="6">
        <f t="shared" ref="G18:G19" si="7">D18/D$16</f>
        <v>1.1993279765885849E-2</v>
      </c>
      <c r="H18" s="6">
        <f t="shared" ref="H18:H19" si="8">E18/E$48</f>
        <v>2.9215677550114897E-2</v>
      </c>
    </row>
    <row r="19" spans="1:14" ht="15" customHeight="1">
      <c r="A19" s="17">
        <v>2020</v>
      </c>
      <c r="B19" s="17" t="s">
        <v>99</v>
      </c>
      <c r="C19" s="14" t="s">
        <v>62</v>
      </c>
      <c r="D19" s="22">
        <v>260932</v>
      </c>
      <c r="E19" s="23">
        <v>3697290.9479999999</v>
      </c>
      <c r="F19" s="7">
        <f t="shared" si="0"/>
        <v>14.169557386598807</v>
      </c>
      <c r="G19" s="6">
        <f t="shared" si="7"/>
        <v>5.8647717492796561E-3</v>
      </c>
      <c r="H19" s="6">
        <f t="shared" si="8"/>
        <v>6.2092626095032444E-4</v>
      </c>
    </row>
    <row r="20" spans="1:14" ht="15" customHeight="1">
      <c r="A20" s="17">
        <v>2021</v>
      </c>
      <c r="B20" s="17" t="s">
        <v>96</v>
      </c>
      <c r="C20" s="17" t="s">
        <v>0</v>
      </c>
      <c r="D20" s="4">
        <f>SUM(D21:D23)</f>
        <v>43069926</v>
      </c>
      <c r="E20" s="4">
        <f>SUM(E21:E23)</f>
        <v>2509779227</v>
      </c>
      <c r="F20" s="4">
        <f t="shared" si="0"/>
        <v>58.272197333238978</v>
      </c>
      <c r="G20" s="10">
        <v>1</v>
      </c>
      <c r="H20" s="10">
        <v>1</v>
      </c>
    </row>
    <row r="21" spans="1:14" ht="15" customHeight="1">
      <c r="A21" s="17">
        <v>2021</v>
      </c>
      <c r="B21" s="17" t="s">
        <v>96</v>
      </c>
      <c r="C21" s="14" t="s">
        <v>60</v>
      </c>
      <c r="D21" s="7">
        <v>42325139</v>
      </c>
      <c r="E21" s="7">
        <v>2343251568</v>
      </c>
      <c r="F21" s="7">
        <f t="shared" si="0"/>
        <v>55.363115712390218</v>
      </c>
      <c r="G21" s="6">
        <f>D21/D$20</f>
        <v>0.98270749292673498</v>
      </c>
      <c r="H21" s="6">
        <f t="shared" ref="G21:H23" si="9">E21/E$20</f>
        <v>0.93364848301854242</v>
      </c>
    </row>
    <row r="22" spans="1:14" ht="15" customHeight="1">
      <c r="A22" s="17">
        <v>2021</v>
      </c>
      <c r="B22" s="17" t="s">
        <v>96</v>
      </c>
      <c r="C22" s="14" t="s">
        <v>61</v>
      </c>
      <c r="D22" s="7">
        <v>479476</v>
      </c>
      <c r="E22" s="7">
        <v>163341059</v>
      </c>
      <c r="F22" s="7">
        <f t="shared" si="0"/>
        <v>340.66576637829633</v>
      </c>
      <c r="G22" s="6">
        <f t="shared" si="9"/>
        <v>1.1132501133157275E-2</v>
      </c>
      <c r="H22" s="6">
        <f t="shared" si="9"/>
        <v>6.5081843551333216E-2</v>
      </c>
    </row>
    <row r="23" spans="1:14" ht="15" customHeight="1">
      <c r="A23" s="17">
        <v>2021</v>
      </c>
      <c r="B23" s="17" t="s">
        <v>96</v>
      </c>
      <c r="C23" s="14" t="s">
        <v>62</v>
      </c>
      <c r="D23" s="7">
        <v>265311</v>
      </c>
      <c r="E23" s="7">
        <v>3186600</v>
      </c>
      <c r="F23" s="7">
        <f t="shared" si="0"/>
        <v>12.010809955109286</v>
      </c>
      <c r="G23" s="6">
        <f t="shared" si="9"/>
        <v>6.1600059401077214E-3</v>
      </c>
      <c r="H23" s="6">
        <f t="shared" si="9"/>
        <v>1.269673430124378E-3</v>
      </c>
    </row>
    <row r="24" spans="1:14" ht="15" customHeight="1">
      <c r="A24" s="17">
        <v>2021</v>
      </c>
      <c r="B24" s="17" t="s">
        <v>97</v>
      </c>
      <c r="C24" s="17" t="s">
        <v>0</v>
      </c>
      <c r="D24" s="4">
        <f>SUM(D25:D27)</f>
        <v>54003742</v>
      </c>
      <c r="E24" s="4">
        <f>SUM(E25:E27)</f>
        <v>3359055104</v>
      </c>
      <c r="F24" s="4">
        <f t="shared" si="0"/>
        <v>62.200413889837485</v>
      </c>
      <c r="G24" s="10">
        <v>1</v>
      </c>
      <c r="H24" s="10">
        <v>1</v>
      </c>
    </row>
    <row r="25" spans="1:14" ht="15" customHeight="1">
      <c r="A25" s="17">
        <v>2021</v>
      </c>
      <c r="B25" s="17" t="s">
        <v>97</v>
      </c>
      <c r="C25" s="14" t="s">
        <v>60</v>
      </c>
      <c r="D25" s="7">
        <v>52896863.32</v>
      </c>
      <c r="E25" s="7">
        <v>3079663453.9320002</v>
      </c>
      <c r="F25" s="7">
        <f t="shared" si="0"/>
        <v>58.220152588283945</v>
      </c>
      <c r="G25" s="6">
        <f t="shared" ref="G25:H27" si="10">D25/D$24</f>
        <v>0.97950366698663216</v>
      </c>
      <c r="H25" s="6">
        <f t="shared" si="10"/>
        <v>0.91682433261207974</v>
      </c>
    </row>
    <row r="26" spans="1:14" ht="15" customHeight="1">
      <c r="A26" s="17">
        <v>2021</v>
      </c>
      <c r="B26" s="17" t="s">
        <v>97</v>
      </c>
      <c r="C26" s="14" t="s">
        <v>61</v>
      </c>
      <c r="D26" s="7">
        <v>794489.6799999997</v>
      </c>
      <c r="E26" s="7">
        <v>274143452.06800008</v>
      </c>
      <c r="F26" s="7">
        <f t="shared" si="0"/>
        <v>345.05602648985973</v>
      </c>
      <c r="G26" s="6">
        <f t="shared" si="10"/>
        <v>1.4711752381899753E-2</v>
      </c>
      <c r="H26" s="6">
        <f t="shared" si="10"/>
        <v>8.1613264319941356E-2</v>
      </c>
    </row>
    <row r="27" spans="1:14" ht="15" customHeight="1">
      <c r="A27" s="17">
        <v>2021</v>
      </c>
      <c r="B27" s="17" t="s">
        <v>97</v>
      </c>
      <c r="C27" s="14" t="s">
        <v>62</v>
      </c>
      <c r="D27" s="7">
        <v>312389</v>
      </c>
      <c r="E27" s="7">
        <v>5248198</v>
      </c>
      <c r="F27" s="7">
        <f t="shared" si="0"/>
        <v>16.800201031406356</v>
      </c>
      <c r="G27" s="6">
        <f t="shared" si="10"/>
        <v>5.7845806314680932E-3</v>
      </c>
      <c r="H27" s="6">
        <f t="shared" si="10"/>
        <v>1.5624030679789647E-3</v>
      </c>
    </row>
    <row r="28" spans="1:14" ht="15" customHeight="1">
      <c r="A28" s="17">
        <v>2021</v>
      </c>
      <c r="B28" s="17" t="s">
        <v>98</v>
      </c>
      <c r="C28" s="17" t="s">
        <v>0</v>
      </c>
      <c r="D28" s="4">
        <f>SUM(D29:D31)</f>
        <v>73328420</v>
      </c>
      <c r="E28" s="4">
        <f>SUM(E29:E31)</f>
        <v>5536070036.000001</v>
      </c>
      <c r="F28" s="4">
        <f t="shared" si="0"/>
        <v>75.496922421074956</v>
      </c>
      <c r="G28" s="10">
        <v>1</v>
      </c>
      <c r="H28" s="10">
        <v>1</v>
      </c>
    </row>
    <row r="29" spans="1:14" ht="15" customHeight="1">
      <c r="A29" s="17">
        <v>2021</v>
      </c>
      <c r="B29" s="17" t="s">
        <v>98</v>
      </c>
      <c r="C29" s="14" t="s">
        <v>60</v>
      </c>
      <c r="D29" s="7">
        <v>71199163</v>
      </c>
      <c r="E29" s="7">
        <v>4938864613</v>
      </c>
      <c r="F29" s="7">
        <f t="shared" si="0"/>
        <v>69.366891475957374</v>
      </c>
      <c r="G29" s="6">
        <f t="shared" ref="G29:H31" si="11">D29/D$28</f>
        <v>0.9709627317757562</v>
      </c>
      <c r="H29" s="6">
        <f t="shared" si="11"/>
        <v>0.8921246626006375</v>
      </c>
    </row>
    <row r="30" spans="1:14" ht="15" customHeight="1">
      <c r="A30" s="17">
        <v>2021</v>
      </c>
      <c r="B30" s="17" t="s">
        <v>98</v>
      </c>
      <c r="C30" s="14" t="s">
        <v>61</v>
      </c>
      <c r="D30" s="7">
        <v>1748539</v>
      </c>
      <c r="E30" s="7">
        <v>591557193.00000095</v>
      </c>
      <c r="F30" s="7">
        <f t="shared" si="0"/>
        <v>338.31512651419325</v>
      </c>
      <c r="G30" s="6">
        <f t="shared" si="11"/>
        <v>2.3845311272218873E-2</v>
      </c>
      <c r="H30" s="6">
        <f t="shared" si="11"/>
        <v>0.10685507754656608</v>
      </c>
    </row>
    <row r="31" spans="1:14" ht="15" customHeight="1">
      <c r="A31" s="17">
        <v>2021</v>
      </c>
      <c r="B31" s="17" t="s">
        <v>98</v>
      </c>
      <c r="C31" s="14" t="s">
        <v>62</v>
      </c>
      <c r="D31" s="7">
        <v>380718</v>
      </c>
      <c r="E31" s="7">
        <v>5648230</v>
      </c>
      <c r="F31" s="7">
        <f t="shared" si="0"/>
        <v>14.835731433764623</v>
      </c>
      <c r="G31" s="6">
        <f t="shared" si="11"/>
        <v>5.1919569520248766E-3</v>
      </c>
      <c r="H31" s="6">
        <f t="shared" si="11"/>
        <v>1.0202598527964141E-3</v>
      </c>
    </row>
    <row r="32" spans="1:14" ht="15" customHeight="1">
      <c r="A32" s="17">
        <v>2021</v>
      </c>
      <c r="B32" s="17" t="s">
        <v>99</v>
      </c>
      <c r="C32" s="17" t="s">
        <v>0</v>
      </c>
      <c r="D32" s="4">
        <f>SUM(D33:D35)</f>
        <v>74658613</v>
      </c>
      <c r="E32" s="4">
        <f>SUM(E33:E35)</f>
        <v>4478138713</v>
      </c>
      <c r="F32" s="4">
        <f t="shared" si="0"/>
        <v>59.981541754599704</v>
      </c>
      <c r="G32" s="10">
        <v>1</v>
      </c>
      <c r="H32" s="10">
        <v>1</v>
      </c>
      <c r="I32" s="19"/>
      <c r="J32" s="4"/>
      <c r="K32" s="4"/>
      <c r="L32" s="4"/>
      <c r="M32" s="4"/>
      <c r="N32" s="4"/>
    </row>
    <row r="33" spans="1:14" ht="15" customHeight="1">
      <c r="A33" s="17">
        <v>2021</v>
      </c>
      <c r="B33" s="17" t="s">
        <v>99</v>
      </c>
      <c r="C33" s="14" t="s">
        <v>60</v>
      </c>
      <c r="D33" s="22">
        <v>72927872</v>
      </c>
      <c r="E33" s="23">
        <v>4069026264</v>
      </c>
      <c r="F33" s="7">
        <f t="shared" si="0"/>
        <v>55.795214537454214</v>
      </c>
      <c r="G33" s="6">
        <f t="shared" ref="G33:H35" si="12">D33/D$32</f>
        <v>0.97681793258066552</v>
      </c>
      <c r="H33" s="6">
        <f t="shared" si="12"/>
        <v>0.90864230091570186</v>
      </c>
      <c r="J33" s="19"/>
      <c r="K33" s="5"/>
      <c r="L33" s="5"/>
      <c r="M33" s="5"/>
      <c r="N33" s="5"/>
    </row>
    <row r="34" spans="1:14" ht="15" customHeight="1">
      <c r="A34" s="17">
        <v>2021</v>
      </c>
      <c r="B34" s="17" t="s">
        <v>99</v>
      </c>
      <c r="C34" s="14" t="s">
        <v>61</v>
      </c>
      <c r="D34" s="22">
        <v>1249085</v>
      </c>
      <c r="E34" s="23">
        <v>403256631</v>
      </c>
      <c r="F34" s="7">
        <f t="shared" si="0"/>
        <v>322.84162486940443</v>
      </c>
      <c r="G34" s="6">
        <f t="shared" si="12"/>
        <v>1.6730621556015245E-2</v>
      </c>
      <c r="H34" s="6">
        <f t="shared" si="12"/>
        <v>9.0050053570102526E-2</v>
      </c>
      <c r="J34" s="19"/>
      <c r="K34" s="5"/>
      <c r="L34" s="5"/>
      <c r="M34" s="5"/>
      <c r="N34" s="5"/>
    </row>
    <row r="35" spans="1:14" ht="15" customHeight="1">
      <c r="A35" s="17">
        <v>2021</v>
      </c>
      <c r="B35" s="17" t="s">
        <v>99</v>
      </c>
      <c r="C35" s="14" t="s">
        <v>62</v>
      </c>
      <c r="D35" s="22">
        <v>481656</v>
      </c>
      <c r="E35" s="23">
        <v>5855818</v>
      </c>
      <c r="F35" s="7">
        <f t="shared" si="0"/>
        <v>12.15767684820702</v>
      </c>
      <c r="G35" s="6">
        <f t="shared" si="12"/>
        <v>6.4514458633192131E-3</v>
      </c>
      <c r="H35" s="6">
        <f t="shared" si="12"/>
        <v>1.3076455141955759E-3</v>
      </c>
      <c r="J35" s="19"/>
      <c r="K35" s="5"/>
      <c r="L35" s="5"/>
      <c r="M35" s="5"/>
      <c r="N35" s="5"/>
    </row>
    <row r="36" spans="1:14" ht="15" customHeight="1">
      <c r="A36" s="17">
        <v>2022</v>
      </c>
      <c r="B36" s="17" t="s">
        <v>96</v>
      </c>
      <c r="C36" s="17" t="s">
        <v>0</v>
      </c>
      <c r="D36" s="4">
        <f>SUM(D37:D39)</f>
        <v>71007449</v>
      </c>
      <c r="E36" s="4">
        <f>SUM(E37:E39)</f>
        <v>4503515918.6639996</v>
      </c>
      <c r="F36" s="4">
        <f t="shared" si="0"/>
        <v>63.423147600528495</v>
      </c>
      <c r="G36" s="10">
        <v>1</v>
      </c>
      <c r="H36" s="10">
        <v>1</v>
      </c>
    </row>
    <row r="37" spans="1:14" ht="15" customHeight="1">
      <c r="A37" s="17">
        <v>2022</v>
      </c>
      <c r="B37" s="17" t="s">
        <v>96</v>
      </c>
      <c r="C37" s="14" t="s">
        <v>60</v>
      </c>
      <c r="D37" s="7">
        <v>69462106</v>
      </c>
      <c r="E37" s="7">
        <v>4151734069.638</v>
      </c>
      <c r="F37" s="7">
        <f t="shared" si="0"/>
        <v>59.769769572463005</v>
      </c>
      <c r="G37" s="6">
        <f>D37/D$36</f>
        <v>0.97823688892132998</v>
      </c>
      <c r="H37" s="6">
        <f>E37/E$36</f>
        <v>0.92188728642701057</v>
      </c>
    </row>
    <row r="38" spans="1:14" ht="15" customHeight="1">
      <c r="A38" s="17">
        <v>2022</v>
      </c>
      <c r="B38" s="17" t="s">
        <v>96</v>
      </c>
      <c r="C38" s="14" t="s">
        <v>61</v>
      </c>
      <c r="D38" s="8">
        <v>994331</v>
      </c>
      <c r="E38" s="8">
        <v>333234775.67999953</v>
      </c>
      <c r="F38" s="7">
        <f t="shared" si="0"/>
        <v>335.13465403371669</v>
      </c>
      <c r="G38" s="6">
        <f t="shared" ref="G38:G39" si="13">D38/D$36</f>
        <v>1.4003192819953297E-2</v>
      </c>
      <c r="H38" s="6">
        <f t="shared" ref="H38:H39" si="14">E38/E$36</f>
        <v>7.3994359451238723E-2</v>
      </c>
    </row>
    <row r="39" spans="1:14" ht="15" customHeight="1">
      <c r="A39" s="17">
        <v>2022</v>
      </c>
      <c r="B39" s="17" t="s">
        <v>96</v>
      </c>
      <c r="C39" s="14" t="s">
        <v>62</v>
      </c>
      <c r="D39" s="7">
        <v>551012</v>
      </c>
      <c r="E39" s="7">
        <v>18547073.346000001</v>
      </c>
      <c r="F39" s="7">
        <f t="shared" si="0"/>
        <v>33.660017106705482</v>
      </c>
      <c r="G39" s="6">
        <f t="shared" si="13"/>
        <v>7.7599182587167722E-3</v>
      </c>
      <c r="H39" s="6">
        <f t="shared" si="14"/>
        <v>4.1183541217507504E-3</v>
      </c>
    </row>
    <row r="40" spans="1:14" ht="15" customHeight="1">
      <c r="A40" s="17">
        <v>2022</v>
      </c>
      <c r="B40" s="17" t="s">
        <v>97</v>
      </c>
      <c r="C40" s="17" t="s">
        <v>0</v>
      </c>
      <c r="D40" s="4">
        <f>SUM(D41:D43)</f>
        <v>87100766</v>
      </c>
      <c r="E40" s="4">
        <f>SUM(E41:E43)</f>
        <v>6090764200.5460005</v>
      </c>
      <c r="F40" s="4">
        <f t="shared" si="0"/>
        <v>69.927791456460909</v>
      </c>
      <c r="G40" s="10">
        <v>1</v>
      </c>
      <c r="H40" s="10">
        <v>1</v>
      </c>
    </row>
    <row r="41" spans="1:14" ht="15" customHeight="1">
      <c r="A41" s="17">
        <v>2022</v>
      </c>
      <c r="B41" s="17" t="s">
        <v>97</v>
      </c>
      <c r="C41" s="14" t="s">
        <v>60</v>
      </c>
      <c r="D41" s="7">
        <v>85224399</v>
      </c>
      <c r="E41" s="7">
        <v>5695531310</v>
      </c>
      <c r="F41" s="7">
        <f t="shared" si="0"/>
        <v>66.829820765295153</v>
      </c>
      <c r="G41" s="6">
        <f>D41/D$40</f>
        <v>0.97845751436904704</v>
      </c>
      <c r="H41" s="6">
        <f>E41/E$40</f>
        <v>0.93510947435617842</v>
      </c>
    </row>
    <row r="42" spans="1:14" ht="15" customHeight="1">
      <c r="A42" s="17">
        <v>2022</v>
      </c>
      <c r="B42" s="17" t="s">
        <v>97</v>
      </c>
      <c r="C42" s="14" t="s">
        <v>61</v>
      </c>
      <c r="D42" s="7">
        <v>1196846</v>
      </c>
      <c r="E42" s="7">
        <v>374202151.95999998</v>
      </c>
      <c r="F42" s="7">
        <f t="shared" si="0"/>
        <v>312.65689316754202</v>
      </c>
      <c r="G42" s="6">
        <f t="shared" ref="G42:G43" si="15">D42/D$40</f>
        <v>1.3740935412669046E-2</v>
      </c>
      <c r="H42" s="6">
        <f t="shared" ref="H42:H43" si="16">E42/E$40</f>
        <v>6.1437635679026124E-2</v>
      </c>
    </row>
    <row r="43" spans="1:14" ht="15" customHeight="1">
      <c r="A43" s="17">
        <v>2022</v>
      </c>
      <c r="B43" s="17" t="s">
        <v>97</v>
      </c>
      <c r="C43" s="14" t="s">
        <v>62</v>
      </c>
      <c r="D43" s="7">
        <v>679521</v>
      </c>
      <c r="E43" s="7">
        <v>21030738.585999999</v>
      </c>
      <c r="F43" s="7">
        <f t="shared" si="0"/>
        <v>30.949357835887337</v>
      </c>
      <c r="G43" s="6">
        <f t="shared" si="15"/>
        <v>7.8015502182839586E-3</v>
      </c>
      <c r="H43" s="6">
        <f t="shared" si="16"/>
        <v>3.4528899647953402E-3</v>
      </c>
    </row>
    <row r="44" spans="1:14" ht="15" customHeight="1">
      <c r="A44" s="17">
        <v>2022</v>
      </c>
      <c r="B44" s="17" t="s">
        <v>98</v>
      </c>
      <c r="C44" s="17" t="s">
        <v>0</v>
      </c>
      <c r="D44" s="4">
        <f>SUM(D45:D47)</f>
        <v>90905878</v>
      </c>
      <c r="E44" s="4">
        <f>SUM(E45:E47)</f>
        <v>7219129808.7010002</v>
      </c>
      <c r="F44" s="4">
        <f t="shared" si="0"/>
        <v>79.413234518245346</v>
      </c>
      <c r="G44" s="10">
        <v>1</v>
      </c>
      <c r="H44" s="10">
        <v>1</v>
      </c>
    </row>
    <row r="45" spans="1:14" ht="15" customHeight="1">
      <c r="A45" s="17">
        <v>2022</v>
      </c>
      <c r="B45" s="17" t="s">
        <v>98</v>
      </c>
      <c r="C45" s="14" t="s">
        <v>60</v>
      </c>
      <c r="D45" s="7">
        <v>88252121</v>
      </c>
      <c r="E45" s="7">
        <v>6580254925.000001</v>
      </c>
      <c r="F45" s="7">
        <f t="shared" si="0"/>
        <v>74.562003161374449</v>
      </c>
      <c r="G45" s="6">
        <f>D45/D$44</f>
        <v>0.97080764128365826</v>
      </c>
      <c r="H45" s="6">
        <f>E45/E$44</f>
        <v>0.91150250783259468</v>
      </c>
    </row>
    <row r="46" spans="1:14" ht="15" customHeight="1">
      <c r="A46" s="17">
        <v>2022</v>
      </c>
      <c r="B46" s="17" t="s">
        <v>98</v>
      </c>
      <c r="C46" s="14" t="s">
        <v>61</v>
      </c>
      <c r="D46" s="7">
        <v>1974689</v>
      </c>
      <c r="E46" s="7">
        <v>617242704.83999956</v>
      </c>
      <c r="F46" s="7">
        <f t="shared" si="0"/>
        <v>312.57717283075948</v>
      </c>
      <c r="G46" s="6">
        <f t="shared" ref="G46:G47" si="17">D46/D$44</f>
        <v>2.1722346711177468E-2</v>
      </c>
      <c r="H46" s="6">
        <f t="shared" ref="H46:H47" si="18">E46/E$44</f>
        <v>8.5500984356321655E-2</v>
      </c>
    </row>
    <row r="47" spans="1:14" ht="15" customHeight="1">
      <c r="A47" s="17">
        <v>2022</v>
      </c>
      <c r="B47" s="17" t="s">
        <v>98</v>
      </c>
      <c r="C47" s="14" t="s">
        <v>62</v>
      </c>
      <c r="D47" s="7">
        <v>679068</v>
      </c>
      <c r="E47" s="7">
        <v>21632178.861000001</v>
      </c>
      <c r="F47" s="7">
        <f t="shared" si="0"/>
        <v>31.855688769018716</v>
      </c>
      <c r="G47" s="6">
        <f t="shared" si="17"/>
        <v>7.4700120051642864E-3</v>
      </c>
      <c r="H47" s="6">
        <f t="shared" si="18"/>
        <v>2.9965078110837386E-3</v>
      </c>
    </row>
    <row r="48" spans="1:14" ht="15" customHeight="1">
      <c r="A48" s="17">
        <v>2022</v>
      </c>
      <c r="B48" s="17" t="s">
        <v>99</v>
      </c>
      <c r="C48" s="17" t="s">
        <v>0</v>
      </c>
      <c r="D48" s="4">
        <f>SUM(D49:D51)</f>
        <v>93214829</v>
      </c>
      <c r="E48" s="4">
        <f>SUM(E49:E51)</f>
        <v>5954476691.5500002</v>
      </c>
      <c r="F48" s="4">
        <f t="shared" si="0"/>
        <v>63.879071124509601</v>
      </c>
      <c r="G48" s="10">
        <v>1</v>
      </c>
      <c r="H48" s="10">
        <v>1</v>
      </c>
    </row>
    <row r="49" spans="1:10" ht="15" customHeight="1">
      <c r="A49" s="17">
        <v>2022</v>
      </c>
      <c r="B49" s="17" t="s">
        <v>99</v>
      </c>
      <c r="C49" s="14" t="s">
        <v>60</v>
      </c>
      <c r="D49" s="7">
        <v>90793245</v>
      </c>
      <c r="E49" s="7">
        <v>5466450798</v>
      </c>
      <c r="F49" s="7">
        <f t="shared" si="0"/>
        <v>60.207681727864227</v>
      </c>
      <c r="G49" s="6">
        <f>D49/D$48</f>
        <v>0.97402147248481252</v>
      </c>
      <c r="H49" s="6">
        <f>E49/E$48</f>
        <v>0.91804050652468627</v>
      </c>
    </row>
    <row r="50" spans="1:10" ht="15" customHeight="1">
      <c r="A50" s="17">
        <v>2022</v>
      </c>
      <c r="B50" s="17" t="s">
        <v>99</v>
      </c>
      <c r="C50" s="14" t="s">
        <v>61</v>
      </c>
      <c r="D50" s="7">
        <v>1637547</v>
      </c>
      <c r="E50" s="7">
        <v>473480844.83999997</v>
      </c>
      <c r="F50" s="7">
        <f t="shared" si="0"/>
        <v>289.14030854686916</v>
      </c>
      <c r="G50" s="6">
        <f t="shared" ref="G50:G51" si="19">D50/D$48</f>
        <v>1.7567451633688027E-2</v>
      </c>
      <c r="H50" s="6">
        <f t="shared" ref="H50:H51" si="20">E50/E$48</f>
        <v>7.9516785330928708E-2</v>
      </c>
    </row>
    <row r="51" spans="1:10" ht="15" customHeight="1">
      <c r="A51" s="17">
        <v>2022</v>
      </c>
      <c r="B51" s="17" t="s">
        <v>99</v>
      </c>
      <c r="C51" s="14" t="s">
        <v>62</v>
      </c>
      <c r="D51" s="7">
        <v>784037</v>
      </c>
      <c r="E51" s="7">
        <v>14545048.710000001</v>
      </c>
      <c r="F51" s="7">
        <f t="shared" si="0"/>
        <v>18.551482532074381</v>
      </c>
      <c r="G51" s="6">
        <f t="shared" si="19"/>
        <v>8.4110758814994989E-3</v>
      </c>
      <c r="H51" s="6">
        <f t="shared" si="20"/>
        <v>2.4427081443850278E-3</v>
      </c>
    </row>
    <row r="52" spans="1:10" ht="15" customHeight="1">
      <c r="A52" s="17">
        <v>2023</v>
      </c>
      <c r="B52" s="17" t="s">
        <v>96</v>
      </c>
      <c r="C52" s="17" t="s">
        <v>0</v>
      </c>
      <c r="D52" s="4">
        <v>88021498</v>
      </c>
      <c r="E52" s="4">
        <v>5505889006.125</v>
      </c>
      <c r="F52" s="4">
        <f t="shared" ref="F52:F59" si="21">E52/D52</f>
        <v>62.551639442957445</v>
      </c>
      <c r="G52" s="10">
        <v>1</v>
      </c>
      <c r="H52" s="10">
        <v>1</v>
      </c>
    </row>
    <row r="53" spans="1:10" ht="15" customHeight="1">
      <c r="A53" s="17">
        <v>2023</v>
      </c>
      <c r="B53" s="17" t="s">
        <v>96</v>
      </c>
      <c r="C53" s="14" t="s">
        <v>60</v>
      </c>
      <c r="D53" s="7">
        <v>86051200</v>
      </c>
      <c r="E53" s="7">
        <v>5074823585</v>
      </c>
      <c r="F53" s="7">
        <f t="shared" si="21"/>
        <v>58.974466189896248</v>
      </c>
      <c r="G53" s="6">
        <f t="shared" ref="G53:G54" si="22">D53/D$52</f>
        <v>0.97761571837825345</v>
      </c>
      <c r="H53" s="6">
        <f t="shared" ref="H53:H54" si="23">E53/E$52</f>
        <v>0.92170829803407528</v>
      </c>
    </row>
    <row r="54" spans="1:10" ht="15" customHeight="1">
      <c r="A54" s="17">
        <v>2023</v>
      </c>
      <c r="B54" s="17" t="s">
        <v>96</v>
      </c>
      <c r="C54" s="14" t="s">
        <v>61</v>
      </c>
      <c r="D54" s="8">
        <v>1569347</v>
      </c>
      <c r="E54" s="8">
        <v>420300721.92000049</v>
      </c>
      <c r="F54" s="7">
        <f t="shared" si="21"/>
        <v>267.81885836593216</v>
      </c>
      <c r="G54" s="6">
        <f t="shared" si="22"/>
        <v>1.7829133060198545E-2</v>
      </c>
      <c r="H54" s="6">
        <f t="shared" si="23"/>
        <v>7.6336577336092129E-2</v>
      </c>
    </row>
    <row r="55" spans="1:10" ht="15" customHeight="1">
      <c r="A55" s="17">
        <v>2023</v>
      </c>
      <c r="B55" s="17" t="s">
        <v>96</v>
      </c>
      <c r="C55" s="14" t="s">
        <v>62</v>
      </c>
      <c r="D55" s="7">
        <v>400951</v>
      </c>
      <c r="E55" s="7">
        <v>10764699.205000002</v>
      </c>
      <c r="F55" s="7">
        <f t="shared" si="21"/>
        <v>26.847917089619436</v>
      </c>
      <c r="G55" s="6">
        <f>D55/D$52</f>
        <v>4.5551485615479984E-3</v>
      </c>
      <c r="H55" s="6">
        <f>E55/E$52</f>
        <v>1.9551246298326872E-3</v>
      </c>
    </row>
    <row r="56" spans="1:10" ht="15" customHeight="1">
      <c r="A56" s="17">
        <v>2023</v>
      </c>
      <c r="B56" s="17" t="s">
        <v>97</v>
      </c>
      <c r="C56" s="17" t="s">
        <v>0</v>
      </c>
      <c r="D56" s="4">
        <f>SUM(D57:D59)</f>
        <v>93625844</v>
      </c>
      <c r="E56" s="4">
        <f>SUM(E57:E59)</f>
        <v>6465243814.2929993</v>
      </c>
      <c r="F56" s="4">
        <f t="shared" si="21"/>
        <v>69.054051083299171</v>
      </c>
      <c r="G56" s="10">
        <v>1</v>
      </c>
      <c r="H56" s="10">
        <v>1</v>
      </c>
      <c r="I56" s="29"/>
      <c r="J56" s="29"/>
    </row>
    <row r="57" spans="1:10" ht="15" customHeight="1">
      <c r="A57" s="17">
        <v>2023</v>
      </c>
      <c r="B57" s="17" t="s">
        <v>97</v>
      </c>
      <c r="C57" s="14" t="s">
        <v>60</v>
      </c>
      <c r="D57" s="7">
        <v>90989036</v>
      </c>
      <c r="E57" s="7">
        <v>5893407118.2200003</v>
      </c>
      <c r="F57" s="7">
        <f t="shared" si="21"/>
        <v>64.770519364772696</v>
      </c>
      <c r="G57" s="6">
        <f>D57/D$56</f>
        <v>0.9718367505450739</v>
      </c>
      <c r="H57" s="6">
        <f>E57/E$56</f>
        <v>0.91155218387761117</v>
      </c>
      <c r="I57" s="29"/>
      <c r="J57" s="29"/>
    </row>
    <row r="58" spans="1:10" ht="15" customHeight="1">
      <c r="A58" s="17">
        <v>2023</v>
      </c>
      <c r="B58" s="17" t="s">
        <v>97</v>
      </c>
      <c r="C58" s="14" t="s">
        <v>61</v>
      </c>
      <c r="D58" s="8">
        <v>2071240</v>
      </c>
      <c r="E58" s="8">
        <v>562315412.71999955</v>
      </c>
      <c r="F58" s="7">
        <f t="shared" si="21"/>
        <v>271.487327745698</v>
      </c>
      <c r="G58" s="6">
        <f t="shared" ref="G58:G59" si="24">D58/D$56</f>
        <v>2.2122524203893958E-2</v>
      </c>
      <c r="H58" s="6">
        <f t="shared" ref="H58:H59" si="25">E58/E$56</f>
        <v>8.6975128683757313E-2</v>
      </c>
      <c r="I58" s="29"/>
      <c r="J58" s="29"/>
    </row>
    <row r="59" spans="1:10" ht="15" customHeight="1">
      <c r="A59" s="17">
        <v>2023</v>
      </c>
      <c r="B59" s="17" t="s">
        <v>97</v>
      </c>
      <c r="C59" s="14" t="s">
        <v>62</v>
      </c>
      <c r="D59" s="7">
        <v>565568</v>
      </c>
      <c r="E59" s="7">
        <v>9521283.3530000001</v>
      </c>
      <c r="F59" s="7">
        <f t="shared" si="21"/>
        <v>16.834904649838748</v>
      </c>
      <c r="G59" s="6">
        <f t="shared" si="24"/>
        <v>6.0407252510321831E-3</v>
      </c>
      <c r="H59" s="6">
        <f t="shared" si="25"/>
        <v>1.4726874386316072E-3</v>
      </c>
      <c r="I59" s="29"/>
      <c r="J59" s="29"/>
    </row>
    <row r="60" spans="1:10" ht="15" customHeight="1">
      <c r="A60" s="17">
        <v>2023</v>
      </c>
      <c r="B60" s="17" t="s">
        <v>98</v>
      </c>
      <c r="C60" s="17" t="s">
        <v>0</v>
      </c>
      <c r="D60" s="4">
        <f>SUM(D61:D63)</f>
        <v>94479553</v>
      </c>
      <c r="E60" s="4">
        <f>SUM(E61:E63)</f>
        <v>7324566387.4310007</v>
      </c>
      <c r="F60" s="4">
        <f t="shared" ref="F60:F63" si="26">E60/D60</f>
        <v>77.525413222806009</v>
      </c>
      <c r="G60" s="10">
        <v>1</v>
      </c>
      <c r="H60" s="10">
        <v>1</v>
      </c>
    </row>
    <row r="61" spans="1:10" ht="15" customHeight="1">
      <c r="A61" s="17">
        <v>2023</v>
      </c>
      <c r="B61" s="17" t="s">
        <v>98</v>
      </c>
      <c r="C61" s="14" t="s">
        <v>60</v>
      </c>
      <c r="D61" s="7">
        <v>91160972</v>
      </c>
      <c r="E61" s="7">
        <v>6613679580.9569998</v>
      </c>
      <c r="F61" s="7">
        <f t="shared" si="26"/>
        <v>72.549463173308411</v>
      </c>
      <c r="G61" s="6">
        <f>D61/D$60</f>
        <v>0.96487514076193814</v>
      </c>
      <c r="H61" s="6">
        <f>E61/E$60</f>
        <v>0.90294486132395679</v>
      </c>
    </row>
    <row r="62" spans="1:10" ht="15" customHeight="1">
      <c r="A62" s="17">
        <v>2023</v>
      </c>
      <c r="B62" s="17" t="s">
        <v>98</v>
      </c>
      <c r="C62" s="14" t="s">
        <v>61</v>
      </c>
      <c r="D62" s="8">
        <v>2532221</v>
      </c>
      <c r="E62" s="8">
        <v>698154947.12000096</v>
      </c>
      <c r="F62" s="7">
        <f t="shared" si="26"/>
        <v>275.70853694049651</v>
      </c>
      <c r="G62" s="6">
        <f t="shared" ref="G62:G63" si="27">D62/D$60</f>
        <v>2.6801788530900438E-2</v>
      </c>
      <c r="H62" s="6">
        <f t="shared" ref="H62:H63" si="28">E62/E$60</f>
        <v>9.5316897982935758E-2</v>
      </c>
    </row>
    <row r="63" spans="1:10" ht="15" customHeight="1">
      <c r="A63" s="17">
        <v>2023</v>
      </c>
      <c r="B63" s="17" t="s">
        <v>98</v>
      </c>
      <c r="C63" s="14" t="s">
        <v>62</v>
      </c>
      <c r="D63" s="7">
        <v>786360</v>
      </c>
      <c r="E63" s="7">
        <v>12731859.354</v>
      </c>
      <c r="F63" s="7">
        <f t="shared" si="26"/>
        <v>16.19087867388982</v>
      </c>
      <c r="G63" s="6">
        <f t="shared" si="27"/>
        <v>8.3230707071613678E-3</v>
      </c>
      <c r="H63" s="6">
        <f t="shared" si="28"/>
        <v>1.7382406931075055E-3</v>
      </c>
    </row>
    <row r="64" spans="1:10" ht="15" customHeight="1">
      <c r="A64" s="17">
        <v>2023</v>
      </c>
      <c r="B64" s="17" t="s">
        <v>99</v>
      </c>
      <c r="C64" s="17" t="s">
        <v>0</v>
      </c>
      <c r="D64" s="4">
        <f>SUM(D65:D67)</f>
        <v>98314130</v>
      </c>
      <c r="E64" s="4">
        <f>SUM(E65:E67)</f>
        <v>6319846659.7610006</v>
      </c>
      <c r="F64" s="4">
        <f t="shared" ref="F64:F67" si="29">E64/D64</f>
        <v>64.282180595617334</v>
      </c>
      <c r="G64" s="10">
        <v>1</v>
      </c>
      <c r="H64" s="10">
        <v>1</v>
      </c>
    </row>
    <row r="65" spans="1:8" ht="15" customHeight="1">
      <c r="A65" s="17">
        <v>2023</v>
      </c>
      <c r="B65" s="17" t="s">
        <v>99</v>
      </c>
      <c r="C65" s="14" t="s">
        <v>60</v>
      </c>
      <c r="D65" s="7">
        <v>95094169</v>
      </c>
      <c r="E65" s="7">
        <v>5748932647.8880005</v>
      </c>
      <c r="F65" s="7">
        <v>44.528931566694929</v>
      </c>
      <c r="G65" s="6">
        <f>D65/D$60</f>
        <v>1.0065052805658383</v>
      </c>
      <c r="H65" s="6">
        <f>E65/E$60</f>
        <v>0.78488368372948369</v>
      </c>
    </row>
    <row r="66" spans="1:8" ht="15" customHeight="1">
      <c r="A66" s="17">
        <v>2023</v>
      </c>
      <c r="B66" s="17" t="s">
        <v>99</v>
      </c>
      <c r="C66" s="14" t="s">
        <v>61</v>
      </c>
      <c r="D66" s="8">
        <v>2199917</v>
      </c>
      <c r="E66" s="8">
        <v>557880421.30200005</v>
      </c>
      <c r="F66" s="7">
        <v>208.84206048742871</v>
      </c>
      <c r="G66" s="6">
        <f t="shared" ref="G66:G67" si="30">D66/D$60</f>
        <v>2.3284583067407189E-2</v>
      </c>
      <c r="H66" s="6">
        <f t="shared" ref="H66:H67" si="31">E66/E$60</f>
        <v>7.6165658387549892E-2</v>
      </c>
    </row>
    <row r="67" spans="1:8" ht="15" customHeight="1">
      <c r="A67" s="17">
        <v>2023</v>
      </c>
      <c r="B67" s="17" t="s">
        <v>99</v>
      </c>
      <c r="C67" s="14" t="s">
        <v>62</v>
      </c>
      <c r="D67" s="7">
        <v>1020044</v>
      </c>
      <c r="E67" s="7">
        <v>13033590.571</v>
      </c>
      <c r="F67" s="7">
        <v>68.52079841015987</v>
      </c>
      <c r="G67" s="6">
        <f t="shared" si="30"/>
        <v>1.0796452434528347E-2</v>
      </c>
      <c r="H67" s="6">
        <f t="shared" si="31"/>
        <v>1.779435106679587E-3</v>
      </c>
    </row>
  </sheetData>
  <sortState ref="G653:G675">
    <sortCondition ref="G653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196"/>
  <sheetViews>
    <sheetView zoomScaleNormal="100" workbookViewId="0">
      <pane xSplit="3" ySplit="4" topLeftCell="D177" activePane="bottomRight" state="frozen"/>
      <selection pane="topRight" activeCell="D1" sqref="D1"/>
      <selection pane="bottomLeft" activeCell="A5" sqref="A5"/>
      <selection pane="bottomRight" activeCell="M185" sqref="M185"/>
    </sheetView>
  </sheetViews>
  <sheetFormatPr defaultColWidth="8.7109375" defaultRowHeight="15" customHeight="1"/>
  <cols>
    <col min="1" max="1" width="20.140625" style="16" customWidth="1"/>
    <col min="2" max="2" width="14.140625" style="16" customWidth="1"/>
    <col min="3" max="3" width="31.7109375" style="16" customWidth="1"/>
    <col min="4" max="4" width="13.140625" style="19" bestFit="1" customWidth="1"/>
    <col min="5" max="5" width="14.42578125" style="19" bestFit="1" customWidth="1"/>
    <col min="6" max="7" width="13.5703125" style="19" customWidth="1"/>
    <col min="8" max="8" width="17.7109375" style="19" bestFit="1" customWidth="1"/>
    <col min="9" max="9" width="25.85546875" style="19" bestFit="1" customWidth="1"/>
    <col min="10" max="10" width="12.42578125" style="16" bestFit="1" customWidth="1"/>
    <col min="11" max="16384" width="8.7109375" style="16"/>
  </cols>
  <sheetData>
    <row r="1" spans="1:9" s="15" customFormat="1" ht="38.1" customHeight="1">
      <c r="A1" s="33" t="s">
        <v>103</v>
      </c>
      <c r="B1" s="34"/>
      <c r="C1" s="34"/>
      <c r="D1" s="34"/>
      <c r="E1" s="34"/>
      <c r="F1" s="34"/>
      <c r="G1" s="34"/>
      <c r="H1" s="34"/>
      <c r="I1" s="34"/>
    </row>
    <row r="2" spans="1:9">
      <c r="D2" s="16"/>
      <c r="E2" s="16"/>
      <c r="F2" s="16"/>
      <c r="G2" s="16"/>
      <c r="H2" s="16"/>
      <c r="I2" s="16"/>
    </row>
    <row r="3" spans="1:9" ht="15" customHeight="1">
      <c r="A3" s="3" t="s">
        <v>47</v>
      </c>
      <c r="B3" s="3" t="s">
        <v>46</v>
      </c>
      <c r="C3" s="17" t="s">
        <v>59</v>
      </c>
      <c r="D3" s="32" t="s">
        <v>75</v>
      </c>
      <c r="E3" s="32"/>
      <c r="F3" s="32" t="s">
        <v>76</v>
      </c>
      <c r="G3" s="32"/>
      <c r="H3" s="32"/>
      <c r="I3" s="32"/>
    </row>
    <row r="4" spans="1:9" ht="15" customHeight="1">
      <c r="A4" s="3"/>
      <c r="B4" s="3"/>
      <c r="C4" s="3"/>
      <c r="D4" s="26" t="s">
        <v>77</v>
      </c>
      <c r="E4" s="26" t="s">
        <v>78</v>
      </c>
      <c r="F4" s="26" t="s">
        <v>79</v>
      </c>
      <c r="G4" s="27" t="s">
        <v>80</v>
      </c>
      <c r="H4" s="27" t="s">
        <v>81</v>
      </c>
      <c r="I4" s="27" t="s">
        <v>82</v>
      </c>
    </row>
    <row r="5" spans="1:9" ht="15" customHeight="1">
      <c r="A5" s="17">
        <v>2020</v>
      </c>
      <c r="B5" s="17" t="s">
        <v>96</v>
      </c>
      <c r="C5" s="17" t="s">
        <v>0</v>
      </c>
      <c r="D5" s="4">
        <f t="shared" ref="D5:I5" si="0">SUM(D6:D16)</f>
        <v>73818102.52700001</v>
      </c>
      <c r="E5" s="4">
        <f t="shared" si="0"/>
        <v>4384601778.1090002</v>
      </c>
      <c r="F5" s="4">
        <f t="shared" si="0"/>
        <v>596338.70087084151</v>
      </c>
      <c r="G5" s="4">
        <f t="shared" si="0"/>
        <v>73165273.826129168</v>
      </c>
      <c r="H5" s="4">
        <f t="shared" si="0"/>
        <v>40297.998602375963</v>
      </c>
      <c r="I5" s="4">
        <f t="shared" si="0"/>
        <v>16192.001397624039</v>
      </c>
    </row>
    <row r="6" spans="1:9" ht="15" customHeight="1">
      <c r="A6" s="17">
        <v>2020</v>
      </c>
      <c r="B6" s="17" t="s">
        <v>96</v>
      </c>
      <c r="C6" s="14" t="s">
        <v>73</v>
      </c>
      <c r="D6" s="19">
        <v>190207</v>
      </c>
      <c r="E6" s="19">
        <v>59653406.316641666</v>
      </c>
      <c r="F6" s="19">
        <v>23153.154341831552</v>
      </c>
      <c r="G6" s="19">
        <v>167053.84565816846</v>
      </c>
      <c r="H6" s="19">
        <v>0</v>
      </c>
      <c r="I6" s="19">
        <v>0</v>
      </c>
    </row>
    <row r="7" spans="1:9" ht="15" customHeight="1">
      <c r="A7" s="17">
        <v>2020</v>
      </c>
      <c r="B7" s="17" t="s">
        <v>96</v>
      </c>
      <c r="C7" s="14" t="s">
        <v>74</v>
      </c>
      <c r="D7" s="19">
        <v>44442</v>
      </c>
      <c r="E7" s="19">
        <v>16534557.216</v>
      </c>
      <c r="F7" s="19">
        <v>0</v>
      </c>
      <c r="G7" s="19">
        <v>31686</v>
      </c>
      <c r="H7" s="19">
        <v>7921</v>
      </c>
      <c r="I7" s="19">
        <v>4835</v>
      </c>
    </row>
    <row r="8" spans="1:9" ht="15" customHeight="1">
      <c r="A8" s="17">
        <v>2020</v>
      </c>
      <c r="B8" s="17" t="s">
        <v>96</v>
      </c>
      <c r="C8" s="14" t="s">
        <v>71</v>
      </c>
      <c r="D8" s="19">
        <v>71626</v>
      </c>
      <c r="E8" s="19">
        <v>600483.24</v>
      </c>
      <c r="F8" s="19">
        <v>261</v>
      </c>
      <c r="G8" s="19">
        <v>71365</v>
      </c>
      <c r="H8" s="19">
        <v>0</v>
      </c>
      <c r="I8" s="19">
        <v>0</v>
      </c>
    </row>
    <row r="9" spans="1:9" ht="15" customHeight="1">
      <c r="A9" s="17">
        <v>2020</v>
      </c>
      <c r="B9" s="17" t="s">
        <v>96</v>
      </c>
      <c r="C9" s="14" t="s">
        <v>72</v>
      </c>
      <c r="D9" s="19">
        <v>568696</v>
      </c>
      <c r="E9" s="19">
        <v>114634407.46735834</v>
      </c>
      <c r="F9" s="19">
        <v>37965.660815948628</v>
      </c>
      <c r="G9" s="19">
        <v>511486.33918405138</v>
      </c>
      <c r="H9" s="19">
        <v>18780</v>
      </c>
      <c r="I9" s="19">
        <v>464</v>
      </c>
    </row>
    <row r="10" spans="1:9" ht="15" customHeight="1">
      <c r="A10" s="17">
        <v>2020</v>
      </c>
      <c r="B10" s="17" t="s">
        <v>96</v>
      </c>
      <c r="C10" s="14" t="s">
        <v>69</v>
      </c>
      <c r="D10" s="19">
        <v>1117812</v>
      </c>
      <c r="E10" s="19">
        <v>390323850</v>
      </c>
      <c r="F10" s="19">
        <v>109628</v>
      </c>
      <c r="G10" s="19">
        <v>1008184</v>
      </c>
      <c r="H10" s="19">
        <v>0</v>
      </c>
      <c r="I10" s="19">
        <v>0</v>
      </c>
    </row>
    <row r="11" spans="1:9" ht="15" customHeight="1">
      <c r="A11" s="17">
        <v>2020</v>
      </c>
      <c r="B11" s="17" t="s">
        <v>96</v>
      </c>
      <c r="C11" s="14" t="s">
        <v>67</v>
      </c>
      <c r="D11" s="19">
        <v>204191</v>
      </c>
      <c r="E11" s="19">
        <v>17638299.52</v>
      </c>
      <c r="F11" s="19">
        <v>0</v>
      </c>
      <c r="G11" s="19">
        <v>204191</v>
      </c>
      <c r="H11" s="19">
        <v>0</v>
      </c>
      <c r="I11" s="19">
        <v>0</v>
      </c>
    </row>
    <row r="12" spans="1:9" ht="15" customHeight="1">
      <c r="A12" s="17">
        <v>2020</v>
      </c>
      <c r="B12" s="17" t="s">
        <v>96</v>
      </c>
      <c r="C12" s="14" t="s">
        <v>68</v>
      </c>
      <c r="D12" s="19">
        <v>7765541</v>
      </c>
      <c r="E12" s="19">
        <v>1587692036.0000002</v>
      </c>
      <c r="F12" s="19">
        <v>425330.88571306138</v>
      </c>
      <c r="G12" s="19">
        <v>7315720.1142869387</v>
      </c>
      <c r="H12" s="19">
        <v>13596.998602375961</v>
      </c>
      <c r="I12" s="19">
        <v>10893.001397624039</v>
      </c>
    </row>
    <row r="13" spans="1:9" ht="15" customHeight="1">
      <c r="A13" s="17">
        <v>2020</v>
      </c>
      <c r="B13" s="17" t="s">
        <v>96</v>
      </c>
      <c r="C13" s="14" t="s">
        <v>62</v>
      </c>
      <c r="D13" s="19">
        <v>5971</v>
      </c>
      <c r="E13" s="19">
        <v>61763.759999999995</v>
      </c>
      <c r="F13" s="19">
        <v>0</v>
      </c>
      <c r="G13" s="19">
        <v>5971</v>
      </c>
      <c r="H13" s="19">
        <v>0</v>
      </c>
      <c r="I13" s="19">
        <v>0</v>
      </c>
    </row>
    <row r="14" spans="1:9" ht="15" customHeight="1">
      <c r="A14" s="17">
        <v>2020</v>
      </c>
      <c r="B14" s="17" t="s">
        <v>96</v>
      </c>
      <c r="C14" s="14" t="s">
        <v>70</v>
      </c>
      <c r="D14" s="19">
        <v>46584</v>
      </c>
      <c r="E14" s="19">
        <v>1248722</v>
      </c>
      <c r="F14" s="19">
        <v>0</v>
      </c>
      <c r="G14" s="19">
        <v>46584</v>
      </c>
      <c r="H14" s="19">
        <v>0</v>
      </c>
      <c r="I14" s="19">
        <v>0</v>
      </c>
    </row>
    <row r="15" spans="1:9" ht="15" customHeight="1">
      <c r="A15" s="17">
        <v>2020</v>
      </c>
      <c r="B15" s="17" t="s">
        <v>96</v>
      </c>
      <c r="C15" s="14" t="s">
        <v>65</v>
      </c>
      <c r="D15" s="19">
        <v>63803032.527000003</v>
      </c>
      <c r="E15" s="19">
        <v>2196214252.5889997</v>
      </c>
      <c r="F15" s="19">
        <v>0</v>
      </c>
      <c r="G15" s="19">
        <v>63803032.527000003</v>
      </c>
      <c r="H15" s="19">
        <v>0</v>
      </c>
      <c r="I15" s="19">
        <v>0</v>
      </c>
    </row>
    <row r="16" spans="1:9" ht="15" customHeight="1">
      <c r="A16" s="17">
        <v>2020</v>
      </c>
      <c r="B16" s="17" t="s">
        <v>96</v>
      </c>
      <c r="C16" s="14" t="s">
        <v>66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" customHeight="1">
      <c r="A17" s="17">
        <v>2020</v>
      </c>
      <c r="B17" s="17" t="s">
        <v>97</v>
      </c>
      <c r="C17" s="17" t="s">
        <v>0</v>
      </c>
      <c r="D17" s="4">
        <f t="shared" ref="D17:I17" si="1">SUM(D18:D28)</f>
        <v>30447179.730999999</v>
      </c>
      <c r="E17" s="4">
        <f t="shared" si="1"/>
        <v>1669155162.3049998</v>
      </c>
      <c r="F17" s="4">
        <f t="shared" si="1"/>
        <v>166511.31276167839</v>
      </c>
      <c r="G17" s="4">
        <f t="shared" si="1"/>
        <v>30280400.418238319</v>
      </c>
      <c r="H17" s="4">
        <f t="shared" si="1"/>
        <v>195.38064516129032</v>
      </c>
      <c r="I17" s="4">
        <f t="shared" si="1"/>
        <v>72.619354838709683</v>
      </c>
    </row>
    <row r="18" spans="1:9" ht="15" customHeight="1">
      <c r="A18" s="17">
        <v>2020</v>
      </c>
      <c r="B18" s="17" t="s">
        <v>97</v>
      </c>
      <c r="C18" s="14" t="s">
        <v>73</v>
      </c>
      <c r="D18" s="19">
        <v>33344</v>
      </c>
      <c r="E18" s="19">
        <v>11686983.655367233</v>
      </c>
      <c r="F18" s="19">
        <v>3975.2456456456453</v>
      </c>
      <c r="G18" s="19">
        <v>29368.754354354354</v>
      </c>
      <c r="H18" s="19">
        <v>0</v>
      </c>
      <c r="I18" s="19">
        <v>0</v>
      </c>
    </row>
    <row r="19" spans="1:9" ht="15" customHeight="1">
      <c r="A19" s="17">
        <v>2020</v>
      </c>
      <c r="B19" s="17" t="s">
        <v>97</v>
      </c>
      <c r="C19" s="14" t="s">
        <v>74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" customHeight="1">
      <c r="A20" s="17">
        <v>2020</v>
      </c>
      <c r="B20" s="17" t="s">
        <v>97</v>
      </c>
      <c r="C20" s="14" t="s">
        <v>71</v>
      </c>
      <c r="D20" s="19">
        <v>4505</v>
      </c>
      <c r="E20" s="19">
        <v>6487</v>
      </c>
      <c r="F20" s="19">
        <v>0</v>
      </c>
      <c r="G20" s="19">
        <v>4505</v>
      </c>
      <c r="H20" s="19">
        <v>0</v>
      </c>
      <c r="I20" s="19">
        <v>0</v>
      </c>
    </row>
    <row r="21" spans="1:9" ht="15" customHeight="1">
      <c r="A21" s="17">
        <v>2020</v>
      </c>
      <c r="B21" s="17" t="s">
        <v>97</v>
      </c>
      <c r="C21" s="14" t="s">
        <v>72</v>
      </c>
      <c r="D21" s="19">
        <v>62831</v>
      </c>
      <c r="E21" s="19">
        <v>12177541.344632767</v>
      </c>
      <c r="F21" s="19">
        <v>3075.4477611940297</v>
      </c>
      <c r="G21" s="19">
        <v>59755.552238805976</v>
      </c>
      <c r="H21" s="19">
        <v>0</v>
      </c>
      <c r="I21" s="19">
        <v>0</v>
      </c>
    </row>
    <row r="22" spans="1:9" ht="15" customHeight="1">
      <c r="A22" s="17">
        <v>2020</v>
      </c>
      <c r="B22" s="17" t="s">
        <v>97</v>
      </c>
      <c r="C22" s="14" t="s">
        <v>69</v>
      </c>
      <c r="D22" s="19">
        <v>109667</v>
      </c>
      <c r="E22" s="19">
        <v>41419706.999999993</v>
      </c>
      <c r="F22" s="19">
        <v>13103</v>
      </c>
      <c r="G22" s="19">
        <v>96564</v>
      </c>
      <c r="H22" s="19">
        <v>0</v>
      </c>
      <c r="I22" s="19">
        <v>0</v>
      </c>
    </row>
    <row r="23" spans="1:9" ht="15" customHeight="1">
      <c r="A23" s="17">
        <v>2020</v>
      </c>
      <c r="B23" s="17" t="s">
        <v>97</v>
      </c>
      <c r="C23" s="14" t="s">
        <v>67</v>
      </c>
      <c r="D23" s="19">
        <v>111257</v>
      </c>
      <c r="E23" s="19">
        <v>10459835.380000001</v>
      </c>
      <c r="F23" s="19">
        <v>0</v>
      </c>
      <c r="G23" s="19">
        <v>111257</v>
      </c>
      <c r="H23" s="19">
        <v>0</v>
      </c>
      <c r="I23" s="19">
        <v>0</v>
      </c>
    </row>
    <row r="24" spans="1:9" ht="15" customHeight="1">
      <c r="A24" s="17">
        <v>2020</v>
      </c>
      <c r="B24" s="17" t="s">
        <v>97</v>
      </c>
      <c r="C24" s="14" t="s">
        <v>68</v>
      </c>
      <c r="D24" s="19">
        <v>2761591</v>
      </c>
      <c r="E24" s="19">
        <v>563299036</v>
      </c>
      <c r="F24" s="19">
        <v>141422.61935483871</v>
      </c>
      <c r="G24" s="19">
        <v>2619900.3806451615</v>
      </c>
      <c r="H24" s="19">
        <v>195.38064516129032</v>
      </c>
      <c r="I24" s="19">
        <v>72.619354838709683</v>
      </c>
    </row>
    <row r="25" spans="1:9" ht="15" customHeight="1">
      <c r="A25" s="17">
        <v>2020</v>
      </c>
      <c r="B25" s="17" t="s">
        <v>97</v>
      </c>
      <c r="C25" s="14" t="s">
        <v>62</v>
      </c>
      <c r="D25" s="19">
        <v>10476</v>
      </c>
      <c r="E25" s="19">
        <v>420302.89</v>
      </c>
      <c r="F25" s="19">
        <v>4935</v>
      </c>
      <c r="G25" s="19">
        <v>5541</v>
      </c>
      <c r="H25" s="19">
        <v>0</v>
      </c>
      <c r="I25" s="19">
        <v>0</v>
      </c>
    </row>
    <row r="26" spans="1:9" ht="15" customHeight="1">
      <c r="A26" s="17">
        <v>2020</v>
      </c>
      <c r="B26" s="17" t="s">
        <v>97</v>
      </c>
      <c r="C26" s="14" t="s">
        <v>70</v>
      </c>
      <c r="D26" s="19">
        <v>711</v>
      </c>
      <c r="E26" s="19">
        <v>34710.400000000001</v>
      </c>
      <c r="F26" s="19">
        <v>0</v>
      </c>
      <c r="G26" s="19">
        <v>711</v>
      </c>
      <c r="H26" s="19">
        <v>0</v>
      </c>
      <c r="I26" s="19">
        <v>0</v>
      </c>
    </row>
    <row r="27" spans="1:9" ht="15" customHeight="1">
      <c r="A27" s="17">
        <v>2020</v>
      </c>
      <c r="B27" s="17" t="s">
        <v>97</v>
      </c>
      <c r="C27" s="14" t="s">
        <v>65</v>
      </c>
      <c r="D27" s="19">
        <v>27352797.730999999</v>
      </c>
      <c r="E27" s="19">
        <v>1029650558.635</v>
      </c>
      <c r="F27" s="19">
        <v>0</v>
      </c>
      <c r="G27" s="19">
        <v>27352797.730999999</v>
      </c>
      <c r="H27" s="19">
        <v>0</v>
      </c>
      <c r="I27" s="19">
        <v>0</v>
      </c>
    </row>
    <row r="28" spans="1:9" ht="15" customHeight="1">
      <c r="A28" s="17">
        <v>2020</v>
      </c>
      <c r="B28" s="17" t="s">
        <v>97</v>
      </c>
      <c r="C28" s="14" t="s">
        <v>66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</row>
    <row r="29" spans="1:9" ht="15" customHeight="1">
      <c r="A29" s="17">
        <v>2020</v>
      </c>
      <c r="B29" s="17" t="s">
        <v>98</v>
      </c>
      <c r="C29" s="17" t="s">
        <v>0</v>
      </c>
      <c r="D29" s="4">
        <f t="shared" ref="D29:I29" si="2">SUM(D30:D40)</f>
        <v>60642024</v>
      </c>
      <c r="E29" s="4">
        <f t="shared" si="2"/>
        <v>4157571310.5512886</v>
      </c>
      <c r="F29" s="4">
        <f t="shared" si="2"/>
        <v>551288.1048105231</v>
      </c>
      <c r="G29" s="4">
        <f t="shared" si="2"/>
        <v>60066164.263133883</v>
      </c>
      <c r="H29" s="4">
        <f t="shared" si="2"/>
        <v>16770.216929383911</v>
      </c>
      <c r="I29" s="4">
        <f t="shared" si="2"/>
        <v>7801.7830706160858</v>
      </c>
    </row>
    <row r="30" spans="1:9" ht="15" customHeight="1">
      <c r="A30" s="17">
        <v>2020</v>
      </c>
      <c r="B30" s="17" t="s">
        <v>98</v>
      </c>
      <c r="C30" s="14" t="s">
        <v>73</v>
      </c>
      <c r="D30" s="19">
        <v>170158</v>
      </c>
      <c r="E30" s="19">
        <v>55266718</v>
      </c>
      <c r="F30" s="19">
        <v>20404.104810523142</v>
      </c>
      <c r="G30" s="19">
        <v>149753.89518947687</v>
      </c>
      <c r="H30" s="19">
        <v>0</v>
      </c>
      <c r="I30" s="19">
        <v>0</v>
      </c>
    </row>
    <row r="31" spans="1:9" ht="15" customHeight="1">
      <c r="A31" s="17">
        <v>2020</v>
      </c>
      <c r="B31" s="17" t="s">
        <v>98</v>
      </c>
      <c r="C31" s="14" t="s">
        <v>74</v>
      </c>
      <c r="D31" s="19">
        <v>35408</v>
      </c>
      <c r="E31" s="19">
        <v>13173475</v>
      </c>
      <c r="F31" s="19">
        <v>0</v>
      </c>
      <c r="G31" s="19">
        <v>29550</v>
      </c>
      <c r="H31" s="19">
        <v>3700</v>
      </c>
      <c r="I31" s="19">
        <v>2158</v>
      </c>
    </row>
    <row r="32" spans="1:9" ht="15" customHeight="1">
      <c r="A32" s="17">
        <v>2020</v>
      </c>
      <c r="B32" s="17" t="s">
        <v>98</v>
      </c>
      <c r="C32" s="14" t="s">
        <v>71</v>
      </c>
      <c r="D32" s="19">
        <v>176591</v>
      </c>
      <c r="E32" s="19">
        <v>636665</v>
      </c>
      <c r="F32" s="19">
        <v>294</v>
      </c>
      <c r="G32" s="19">
        <v>176297</v>
      </c>
      <c r="H32" s="19">
        <v>0</v>
      </c>
      <c r="I32" s="19">
        <v>0</v>
      </c>
    </row>
    <row r="33" spans="1:9" ht="15" customHeight="1">
      <c r="A33" s="17">
        <v>2020</v>
      </c>
      <c r="B33" s="17" t="s">
        <v>98</v>
      </c>
      <c r="C33" s="14" t="s">
        <v>72</v>
      </c>
      <c r="D33" s="19">
        <v>458829</v>
      </c>
      <c r="E33" s="19">
        <v>87362730.953488618</v>
      </c>
      <c r="F33" s="19">
        <v>3720</v>
      </c>
      <c r="G33" s="19">
        <v>455016.56711502356</v>
      </c>
      <c r="H33" s="19">
        <v>26</v>
      </c>
      <c r="I33" s="19">
        <v>66</v>
      </c>
    </row>
    <row r="34" spans="1:9" ht="15" customHeight="1">
      <c r="A34" s="17">
        <v>2020</v>
      </c>
      <c r="B34" s="17" t="s">
        <v>98</v>
      </c>
      <c r="C34" s="14" t="s">
        <v>69</v>
      </c>
      <c r="D34" s="19">
        <v>909566</v>
      </c>
      <c r="E34" s="19">
        <v>358281438</v>
      </c>
      <c r="F34" s="19">
        <v>80019</v>
      </c>
      <c r="G34" s="19">
        <v>829547</v>
      </c>
      <c r="H34" s="19">
        <v>0</v>
      </c>
      <c r="I34" s="19">
        <v>0</v>
      </c>
    </row>
    <row r="35" spans="1:9" ht="15" customHeight="1">
      <c r="A35" s="17">
        <v>2020</v>
      </c>
      <c r="B35" s="17" t="s">
        <v>98</v>
      </c>
      <c r="C35" s="14" t="s">
        <v>67</v>
      </c>
      <c r="D35" s="19">
        <v>723353</v>
      </c>
      <c r="E35" s="19">
        <v>35423182.07</v>
      </c>
      <c r="F35" s="19">
        <v>0</v>
      </c>
      <c r="G35" s="19">
        <v>723353</v>
      </c>
      <c r="H35" s="19">
        <v>0</v>
      </c>
      <c r="I35" s="19">
        <v>0</v>
      </c>
    </row>
    <row r="36" spans="1:9" ht="15" customHeight="1">
      <c r="A36" s="17">
        <v>2020</v>
      </c>
      <c r="B36" s="17" t="s">
        <v>98</v>
      </c>
      <c r="C36" s="14" t="s">
        <v>68</v>
      </c>
      <c r="D36" s="19">
        <v>7786269</v>
      </c>
      <c r="E36" s="19">
        <v>1818383681</v>
      </c>
      <c r="F36" s="19">
        <v>444029</v>
      </c>
      <c r="G36" s="19">
        <v>7323618.2169293836</v>
      </c>
      <c r="H36" s="19">
        <v>13044.216929383912</v>
      </c>
      <c r="I36" s="19">
        <v>5577.7830706160858</v>
      </c>
    </row>
    <row r="37" spans="1:9" ht="15" customHeight="1">
      <c r="A37" s="17">
        <v>2020</v>
      </c>
      <c r="B37" s="17" t="s">
        <v>98</v>
      </c>
      <c r="C37" s="14" t="s">
        <v>62</v>
      </c>
      <c r="D37" s="19">
        <v>21806</v>
      </c>
      <c r="E37" s="19">
        <v>1046726.6</v>
      </c>
      <c r="F37" s="19">
        <v>2822</v>
      </c>
      <c r="G37" s="19">
        <v>18984</v>
      </c>
      <c r="H37" s="19">
        <v>0</v>
      </c>
      <c r="I37" s="19">
        <v>0</v>
      </c>
    </row>
    <row r="38" spans="1:9" ht="15" customHeight="1">
      <c r="A38" s="17">
        <v>2020</v>
      </c>
      <c r="B38" s="17" t="s">
        <v>98</v>
      </c>
      <c r="C38" s="14" t="s">
        <v>70</v>
      </c>
      <c r="D38" s="19">
        <v>61502</v>
      </c>
      <c r="E38" s="19">
        <v>2225126.8037216333</v>
      </c>
      <c r="F38" s="19">
        <v>0</v>
      </c>
      <c r="G38" s="19">
        <v>61502</v>
      </c>
      <c r="H38" s="19">
        <v>0</v>
      </c>
      <c r="I38" s="19">
        <v>0</v>
      </c>
    </row>
    <row r="39" spans="1:9" ht="15" customHeight="1">
      <c r="A39" s="17">
        <v>2020</v>
      </c>
      <c r="B39" s="17" t="s">
        <v>98</v>
      </c>
      <c r="C39" s="14" t="s">
        <v>65</v>
      </c>
      <c r="D39" s="19">
        <v>50298542</v>
      </c>
      <c r="E39" s="19">
        <v>1785771567.1240785</v>
      </c>
      <c r="F39" s="19">
        <v>0</v>
      </c>
      <c r="G39" s="19">
        <v>50298542.583899997</v>
      </c>
      <c r="H39" s="19">
        <v>0</v>
      </c>
      <c r="I39" s="19">
        <v>0</v>
      </c>
    </row>
    <row r="40" spans="1:9" ht="15" customHeight="1">
      <c r="A40" s="17">
        <v>2020</v>
      </c>
      <c r="B40" s="17" t="s">
        <v>98</v>
      </c>
      <c r="C40" s="14" t="s">
        <v>66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" customHeight="1">
      <c r="A41" s="17">
        <v>2020</v>
      </c>
      <c r="B41" s="17" t="s">
        <v>99</v>
      </c>
      <c r="C41" s="17" t="s">
        <v>0</v>
      </c>
      <c r="D41" s="4">
        <f t="shared" ref="D41:I41" si="3">SUM(D42:D52)</f>
        <v>44491415.999999993</v>
      </c>
      <c r="E41" s="4">
        <f t="shared" si="3"/>
        <v>2435965553.5607357</v>
      </c>
      <c r="F41" s="4">
        <f t="shared" si="3"/>
        <v>276781.20102806628</v>
      </c>
      <c r="G41" s="4">
        <f t="shared" si="3"/>
        <v>44205882.798971929</v>
      </c>
      <c r="H41" s="4">
        <f t="shared" si="3"/>
        <v>5823.1746354972711</v>
      </c>
      <c r="I41" s="4">
        <f t="shared" si="3"/>
        <v>2928.8253645027285</v>
      </c>
    </row>
    <row r="42" spans="1:9" ht="15" customHeight="1">
      <c r="A42" s="17">
        <v>2020</v>
      </c>
      <c r="B42" s="17" t="s">
        <v>99</v>
      </c>
      <c r="C42" s="14" t="s">
        <v>73</v>
      </c>
      <c r="D42" s="19">
        <v>84232</v>
      </c>
      <c r="E42" s="19">
        <v>23997501.077808201</v>
      </c>
      <c r="F42" s="19">
        <v>10177.069917648958</v>
      </c>
      <c r="G42" s="19">
        <v>74054.930082351042</v>
      </c>
      <c r="H42" s="19">
        <v>0</v>
      </c>
      <c r="I42" s="19">
        <v>0</v>
      </c>
    </row>
    <row r="43" spans="1:9" ht="15" customHeight="1">
      <c r="A43" s="17">
        <v>2020</v>
      </c>
      <c r="B43" s="17" t="s">
        <v>99</v>
      </c>
      <c r="C43" s="14" t="s">
        <v>74</v>
      </c>
      <c r="D43" s="19">
        <v>24690</v>
      </c>
      <c r="E43" s="19">
        <v>9185865.1199999992</v>
      </c>
      <c r="F43" s="19">
        <v>0</v>
      </c>
      <c r="G43" s="19">
        <v>22427</v>
      </c>
      <c r="H43" s="19">
        <v>1460</v>
      </c>
      <c r="I43" s="19">
        <v>803</v>
      </c>
    </row>
    <row r="44" spans="1:9" ht="15" customHeight="1">
      <c r="A44" s="17">
        <v>2020</v>
      </c>
      <c r="B44" s="17" t="s">
        <v>99</v>
      </c>
      <c r="C44" s="14" t="s">
        <v>71</v>
      </c>
      <c r="D44" s="19">
        <v>25445</v>
      </c>
      <c r="E44" s="19">
        <v>101932</v>
      </c>
      <c r="F44" s="19">
        <v>101</v>
      </c>
      <c r="G44" s="19">
        <v>25344</v>
      </c>
      <c r="H44" s="19">
        <v>0</v>
      </c>
      <c r="I44" s="19">
        <v>0</v>
      </c>
    </row>
    <row r="45" spans="1:9" ht="15" customHeight="1">
      <c r="A45" s="17">
        <v>2020</v>
      </c>
      <c r="B45" s="17" t="s">
        <v>99</v>
      </c>
      <c r="C45" s="14" t="s">
        <v>72</v>
      </c>
      <c r="D45" s="19">
        <v>204418</v>
      </c>
      <c r="E45" s="19">
        <v>45340587.802191801</v>
      </c>
      <c r="F45" s="19">
        <v>3298.3057459146021</v>
      </c>
      <c r="G45" s="19">
        <v>201119.69425408539</v>
      </c>
      <c r="H45" s="19">
        <v>0</v>
      </c>
      <c r="I45" s="19">
        <v>0</v>
      </c>
    </row>
    <row r="46" spans="1:9" ht="15" customHeight="1">
      <c r="A46" s="17">
        <v>2020</v>
      </c>
      <c r="B46" s="17" t="s">
        <v>99</v>
      </c>
      <c r="C46" s="14" t="s">
        <v>69</v>
      </c>
      <c r="D46" s="19">
        <v>417034</v>
      </c>
      <c r="E46" s="19">
        <v>147571696</v>
      </c>
      <c r="F46" s="19">
        <v>40576</v>
      </c>
      <c r="G46" s="19">
        <v>376458</v>
      </c>
      <c r="H46" s="19">
        <v>0</v>
      </c>
      <c r="I46" s="19">
        <v>0</v>
      </c>
    </row>
    <row r="47" spans="1:9" ht="15" customHeight="1">
      <c r="A47" s="17">
        <v>2020</v>
      </c>
      <c r="B47" s="17" t="s">
        <v>99</v>
      </c>
      <c r="C47" s="14" t="s">
        <v>67</v>
      </c>
      <c r="D47" s="19">
        <v>192130</v>
      </c>
      <c r="E47" s="19">
        <v>25797970.41</v>
      </c>
      <c r="F47" s="19">
        <v>0</v>
      </c>
      <c r="G47" s="19">
        <v>192130</v>
      </c>
      <c r="H47" s="19">
        <v>0</v>
      </c>
      <c r="I47" s="19">
        <v>0</v>
      </c>
    </row>
    <row r="48" spans="1:9" ht="15" customHeight="1">
      <c r="A48" s="17">
        <v>2020</v>
      </c>
      <c r="B48" s="17" t="s">
        <v>99</v>
      </c>
      <c r="C48" s="14" t="s">
        <v>68</v>
      </c>
      <c r="D48" s="19">
        <v>4297124</v>
      </c>
      <c r="E48" s="19">
        <v>825698848.00000012</v>
      </c>
      <c r="F48" s="19">
        <v>218822.82536450273</v>
      </c>
      <c r="G48" s="19">
        <v>4071812.1746354974</v>
      </c>
      <c r="H48" s="19">
        <v>4363.1746354972711</v>
      </c>
      <c r="I48" s="19">
        <v>2125.8253645027285</v>
      </c>
    </row>
    <row r="49" spans="1:9" ht="15" customHeight="1">
      <c r="A49" s="17">
        <v>2020</v>
      </c>
      <c r="B49" s="17" t="s">
        <v>99</v>
      </c>
      <c r="C49" s="14" t="s">
        <v>62</v>
      </c>
      <c r="D49" s="19">
        <v>260932</v>
      </c>
      <c r="E49" s="19">
        <v>3697290.7719999999</v>
      </c>
      <c r="F49" s="19">
        <v>3806</v>
      </c>
      <c r="G49" s="19">
        <v>257126</v>
      </c>
      <c r="H49" s="19">
        <v>0</v>
      </c>
      <c r="I49" s="19">
        <v>0</v>
      </c>
    </row>
    <row r="50" spans="1:9" ht="15" customHeight="1">
      <c r="A50" s="17">
        <v>2020</v>
      </c>
      <c r="B50" s="17" t="s">
        <v>99</v>
      </c>
      <c r="C50" s="14" t="s">
        <v>70</v>
      </c>
      <c r="D50" s="19">
        <v>13871.267579908676</v>
      </c>
      <c r="E50" s="19">
        <v>753914.13681473793</v>
      </c>
      <c r="F50" s="19">
        <v>0</v>
      </c>
      <c r="G50" s="19">
        <v>13871.267579908676</v>
      </c>
      <c r="H50" s="19">
        <v>0</v>
      </c>
      <c r="I50" s="19">
        <v>0</v>
      </c>
    </row>
    <row r="51" spans="1:9" ht="15" customHeight="1">
      <c r="A51" s="17">
        <v>2020</v>
      </c>
      <c r="B51" s="17" t="s">
        <v>99</v>
      </c>
      <c r="C51" s="14" t="s">
        <v>65</v>
      </c>
      <c r="D51" s="19">
        <v>38971539.732420087</v>
      </c>
      <c r="E51" s="19">
        <v>1353819948.2419209</v>
      </c>
      <c r="F51" s="19">
        <v>0</v>
      </c>
      <c r="G51" s="19">
        <v>38971539.732420087</v>
      </c>
      <c r="H51" s="19">
        <v>0</v>
      </c>
      <c r="I51" s="19">
        <v>0</v>
      </c>
    </row>
    <row r="52" spans="1:9" ht="15" customHeight="1">
      <c r="A52" s="17">
        <v>2020</v>
      </c>
      <c r="B52" s="17" t="s">
        <v>99</v>
      </c>
      <c r="C52" s="14" t="s">
        <v>66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</row>
    <row r="53" spans="1:9" ht="15" customHeight="1">
      <c r="A53" s="17">
        <v>2021</v>
      </c>
      <c r="B53" s="17" t="s">
        <v>96</v>
      </c>
      <c r="C53" s="17" t="s">
        <v>0</v>
      </c>
      <c r="D53" s="4">
        <f t="shared" ref="D53:I53" si="4">SUM(D54:D64)</f>
        <v>43069926</v>
      </c>
      <c r="E53" s="4">
        <f t="shared" si="4"/>
        <v>2509779227</v>
      </c>
      <c r="F53" s="4">
        <f t="shared" si="4"/>
        <v>303438.40402612172</v>
      </c>
      <c r="G53" s="4">
        <f t="shared" si="4"/>
        <v>42759298.595973879</v>
      </c>
      <c r="H53" s="4">
        <f t="shared" si="4"/>
        <v>4481.9534495830176</v>
      </c>
      <c r="I53" s="4">
        <f t="shared" si="4"/>
        <v>2707.0465504169824</v>
      </c>
    </row>
    <row r="54" spans="1:9" ht="15" customHeight="1">
      <c r="A54" s="17">
        <v>2021</v>
      </c>
      <c r="B54" s="17" t="s">
        <v>96</v>
      </c>
      <c r="C54" s="14" t="s">
        <v>73</v>
      </c>
      <c r="D54" s="19">
        <v>63543</v>
      </c>
      <c r="E54" s="19">
        <v>18822404.432583962</v>
      </c>
      <c r="F54" s="19">
        <v>6852.3409467791089</v>
      </c>
      <c r="G54" s="19">
        <v>56690.659053220894</v>
      </c>
      <c r="H54" s="19">
        <v>0</v>
      </c>
      <c r="I54" s="19">
        <v>0</v>
      </c>
    </row>
    <row r="55" spans="1:9" ht="15" customHeight="1">
      <c r="A55" s="17">
        <v>2021</v>
      </c>
      <c r="B55" s="17" t="s">
        <v>96</v>
      </c>
      <c r="C55" s="14" t="s">
        <v>74</v>
      </c>
      <c r="D55" s="19">
        <v>20284</v>
      </c>
      <c r="E55" s="19">
        <v>7546621.6320000002</v>
      </c>
      <c r="F55" s="19">
        <v>0</v>
      </c>
      <c r="G55" s="19">
        <v>20059</v>
      </c>
      <c r="H55" s="19">
        <v>161</v>
      </c>
      <c r="I55" s="19">
        <v>64</v>
      </c>
    </row>
    <row r="56" spans="1:9" ht="15" customHeight="1">
      <c r="A56" s="17">
        <v>2021</v>
      </c>
      <c r="B56" s="17" t="s">
        <v>96</v>
      </c>
      <c r="C56" s="14" t="s">
        <v>71</v>
      </c>
      <c r="D56" s="19">
        <v>2509</v>
      </c>
      <c r="E56" s="19">
        <v>3613</v>
      </c>
      <c r="F56" s="19">
        <v>0</v>
      </c>
      <c r="G56" s="19">
        <v>2509</v>
      </c>
      <c r="H56" s="19">
        <v>0</v>
      </c>
      <c r="I56" s="19">
        <v>0</v>
      </c>
    </row>
    <row r="57" spans="1:9" ht="15" customHeight="1">
      <c r="A57" s="17">
        <v>2021</v>
      </c>
      <c r="B57" s="17" t="s">
        <v>96</v>
      </c>
      <c r="C57" s="14" t="s">
        <v>72</v>
      </c>
      <c r="D57" s="19">
        <v>182466</v>
      </c>
      <c r="E57" s="19">
        <v>37822096.935416043</v>
      </c>
      <c r="F57" s="19">
        <v>2416.0165289256197</v>
      </c>
      <c r="G57" s="19">
        <v>180049.98347107437</v>
      </c>
      <c r="H57" s="19">
        <v>0</v>
      </c>
      <c r="I57" s="19">
        <v>0</v>
      </c>
    </row>
    <row r="58" spans="1:9" ht="15" customHeight="1">
      <c r="A58" s="17">
        <v>2021</v>
      </c>
      <c r="B58" s="17" t="s">
        <v>96</v>
      </c>
      <c r="C58" s="14" t="s">
        <v>69</v>
      </c>
      <c r="D58" s="19">
        <v>395988</v>
      </c>
      <c r="E58" s="19">
        <v>141051773</v>
      </c>
      <c r="F58" s="19">
        <v>38989</v>
      </c>
      <c r="G58" s="19">
        <v>356999</v>
      </c>
      <c r="H58" s="19">
        <v>0</v>
      </c>
      <c r="I58" s="19">
        <v>0</v>
      </c>
    </row>
    <row r="59" spans="1:9" ht="15" customHeight="1">
      <c r="A59" s="17">
        <v>2021</v>
      </c>
      <c r="B59" s="17" t="s">
        <v>96</v>
      </c>
      <c r="C59" s="14" t="s">
        <v>67</v>
      </c>
      <c r="D59" s="19">
        <v>238600</v>
      </c>
      <c r="E59" s="19">
        <v>20865084</v>
      </c>
      <c r="F59" s="19">
        <v>0</v>
      </c>
      <c r="G59" s="19">
        <v>238600</v>
      </c>
      <c r="H59" s="19">
        <v>0</v>
      </c>
      <c r="I59" s="19">
        <v>0</v>
      </c>
    </row>
    <row r="60" spans="1:9" ht="15" customHeight="1">
      <c r="A60" s="17">
        <v>2021</v>
      </c>
      <c r="B60" s="17" t="s">
        <v>96</v>
      </c>
      <c r="C60" s="14" t="s">
        <v>68</v>
      </c>
      <c r="D60" s="19">
        <v>4543638</v>
      </c>
      <c r="E60" s="19">
        <v>919347391</v>
      </c>
      <c r="F60" s="19">
        <v>255181.04655041697</v>
      </c>
      <c r="G60" s="19">
        <v>4281492.9534495827</v>
      </c>
      <c r="H60" s="19">
        <v>4320.9534495830176</v>
      </c>
      <c r="I60" s="19">
        <v>2643.0465504169824</v>
      </c>
    </row>
    <row r="61" spans="1:9" ht="15" customHeight="1">
      <c r="A61" s="17">
        <v>2021</v>
      </c>
      <c r="B61" s="17" t="s">
        <v>96</v>
      </c>
      <c r="C61" s="14" t="s">
        <v>62</v>
      </c>
      <c r="D61" s="19">
        <v>265311</v>
      </c>
      <c r="E61" s="19">
        <v>3186600</v>
      </c>
      <c r="F61" s="19">
        <v>0</v>
      </c>
      <c r="G61" s="19">
        <v>265311</v>
      </c>
      <c r="H61" s="19">
        <v>0</v>
      </c>
      <c r="I61" s="19">
        <v>0</v>
      </c>
    </row>
    <row r="62" spans="1:9" ht="15" customHeight="1">
      <c r="A62" s="17">
        <v>2021</v>
      </c>
      <c r="B62" s="17" t="s">
        <v>96</v>
      </c>
      <c r="C62" s="14" t="s">
        <v>70</v>
      </c>
      <c r="D62" s="19">
        <v>11728</v>
      </c>
      <c r="E62" s="19">
        <v>541108.91407594108</v>
      </c>
      <c r="F62" s="19">
        <v>0</v>
      </c>
      <c r="G62" s="19">
        <v>11728</v>
      </c>
      <c r="H62" s="19">
        <v>0</v>
      </c>
      <c r="I62" s="19">
        <v>0</v>
      </c>
    </row>
    <row r="63" spans="1:9" ht="15" customHeight="1">
      <c r="A63" s="17">
        <v>2021</v>
      </c>
      <c r="B63" s="17" t="s">
        <v>96</v>
      </c>
      <c r="C63" s="14" t="s">
        <v>65</v>
      </c>
      <c r="D63" s="19">
        <v>37345859</v>
      </c>
      <c r="E63" s="19">
        <v>1360592534.0859241</v>
      </c>
      <c r="F63" s="19">
        <v>0</v>
      </c>
      <c r="G63" s="19">
        <v>37345859</v>
      </c>
      <c r="H63" s="19">
        <v>0</v>
      </c>
      <c r="I63" s="19">
        <v>0</v>
      </c>
    </row>
    <row r="64" spans="1:9" ht="15" customHeight="1">
      <c r="A64" s="17">
        <v>2021</v>
      </c>
      <c r="B64" s="17" t="s">
        <v>96</v>
      </c>
      <c r="C64" s="14" t="s">
        <v>66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</row>
    <row r="65" spans="1:9" ht="15" customHeight="1">
      <c r="A65" s="17">
        <v>2021</v>
      </c>
      <c r="B65" s="17" t="s">
        <v>97</v>
      </c>
      <c r="C65" s="17" t="s">
        <v>0</v>
      </c>
      <c r="D65" s="4">
        <f t="shared" ref="D65:I65" si="5">SUM(D66:D76)</f>
        <v>54003742</v>
      </c>
      <c r="E65" s="4">
        <f t="shared" si="5"/>
        <v>3359055104</v>
      </c>
      <c r="F65" s="4">
        <f t="shared" si="5"/>
        <v>490549.89366161166</v>
      </c>
      <c r="G65" s="4">
        <f t="shared" si="5"/>
        <v>53499522.106338389</v>
      </c>
      <c r="H65" s="4">
        <f t="shared" si="5"/>
        <v>8315.4491236611502</v>
      </c>
      <c r="I65" s="4">
        <f t="shared" si="5"/>
        <v>5354.5508763388507</v>
      </c>
    </row>
    <row r="66" spans="1:9" ht="15" customHeight="1">
      <c r="A66" s="17">
        <v>2021</v>
      </c>
      <c r="B66" s="17" t="s">
        <v>97</v>
      </c>
      <c r="C66" s="14" t="s">
        <v>73</v>
      </c>
      <c r="D66" s="19">
        <v>93317.68</v>
      </c>
      <c r="E66" s="19">
        <v>25830295.734043732</v>
      </c>
      <c r="F66" s="19">
        <v>10256.842415254521</v>
      </c>
      <c r="G66" s="19">
        <v>83060.837584745474</v>
      </c>
      <c r="H66" s="19">
        <v>0</v>
      </c>
      <c r="I66" s="19">
        <v>0</v>
      </c>
    </row>
    <row r="67" spans="1:9" ht="15" customHeight="1">
      <c r="A67" s="17">
        <v>2021</v>
      </c>
      <c r="B67" s="17" t="s">
        <v>97</v>
      </c>
      <c r="C67" s="14" t="s">
        <v>74</v>
      </c>
      <c r="D67" s="19">
        <v>29105</v>
      </c>
      <c r="E67" s="19">
        <v>10828459.950499998</v>
      </c>
      <c r="F67" s="19">
        <v>0</v>
      </c>
      <c r="G67" s="19">
        <v>27438</v>
      </c>
      <c r="H67" s="19">
        <v>1119</v>
      </c>
      <c r="I67" s="19">
        <v>548</v>
      </c>
    </row>
    <row r="68" spans="1:9" ht="15" customHeight="1">
      <c r="A68" s="17">
        <v>2021</v>
      </c>
      <c r="B68" s="17" t="s">
        <v>97</v>
      </c>
      <c r="C68" s="14" t="s">
        <v>71</v>
      </c>
      <c r="D68" s="19">
        <v>28075</v>
      </c>
      <c r="E68" s="19">
        <v>44422</v>
      </c>
      <c r="F68" s="19">
        <v>0</v>
      </c>
      <c r="G68" s="19">
        <v>28075</v>
      </c>
      <c r="H68" s="19">
        <v>0</v>
      </c>
      <c r="I68" s="19">
        <v>0</v>
      </c>
    </row>
    <row r="69" spans="1:9" ht="15" customHeight="1">
      <c r="A69" s="17">
        <v>2021</v>
      </c>
      <c r="B69" s="17" t="s">
        <v>97</v>
      </c>
      <c r="C69" s="14" t="s">
        <v>72</v>
      </c>
      <c r="D69" s="19">
        <v>216116.32</v>
      </c>
      <c r="E69" s="19">
        <v>43476897.315456271</v>
      </c>
      <c r="F69" s="19">
        <v>2888.5003700182815</v>
      </c>
      <c r="G69" s="19">
        <v>212959.81962998171</v>
      </c>
      <c r="H69" s="19">
        <v>268</v>
      </c>
      <c r="I69" s="19">
        <v>0</v>
      </c>
    </row>
    <row r="70" spans="1:9" ht="15" customHeight="1">
      <c r="A70" s="17">
        <v>2021</v>
      </c>
      <c r="B70" s="17" t="s">
        <v>97</v>
      </c>
      <c r="C70" s="14" t="s">
        <v>69</v>
      </c>
      <c r="D70" s="19">
        <v>664355</v>
      </c>
      <c r="E70" s="19">
        <v>246586461</v>
      </c>
      <c r="F70" s="19">
        <v>57217</v>
      </c>
      <c r="G70" s="19">
        <v>607138</v>
      </c>
      <c r="H70" s="19">
        <v>0</v>
      </c>
      <c r="I70" s="19">
        <v>0</v>
      </c>
    </row>
    <row r="71" spans="1:9" ht="15" customHeight="1">
      <c r="A71" s="17">
        <v>2021</v>
      </c>
      <c r="B71" s="17" t="s">
        <v>97</v>
      </c>
      <c r="C71" s="14" t="s">
        <v>67</v>
      </c>
      <c r="D71" s="19">
        <v>278880</v>
      </c>
      <c r="E71" s="19">
        <v>23587042</v>
      </c>
      <c r="F71" s="19">
        <v>0</v>
      </c>
      <c r="G71" s="19">
        <v>278880</v>
      </c>
      <c r="H71" s="19">
        <v>0</v>
      </c>
      <c r="I71" s="19">
        <v>0</v>
      </c>
    </row>
    <row r="72" spans="1:9" ht="15" customHeight="1">
      <c r="A72" s="17">
        <v>2021</v>
      </c>
      <c r="B72" s="17" t="s">
        <v>97</v>
      </c>
      <c r="C72" s="14" t="s">
        <v>68</v>
      </c>
      <c r="D72" s="19">
        <v>6359389</v>
      </c>
      <c r="E72" s="19">
        <v>1373074369</v>
      </c>
      <c r="F72" s="19">
        <v>410635.55087633885</v>
      </c>
      <c r="G72" s="19">
        <v>5937018.449123661</v>
      </c>
      <c r="H72" s="19">
        <v>6928.4491236611493</v>
      </c>
      <c r="I72" s="19">
        <v>4806.5508763388507</v>
      </c>
    </row>
    <row r="73" spans="1:9" ht="15" customHeight="1">
      <c r="A73" s="17">
        <v>2021</v>
      </c>
      <c r="B73" s="17" t="s">
        <v>97</v>
      </c>
      <c r="C73" s="14" t="s">
        <v>62</v>
      </c>
      <c r="D73" s="19">
        <v>312389</v>
      </c>
      <c r="E73" s="19">
        <v>5248198</v>
      </c>
      <c r="F73" s="19">
        <v>9552</v>
      </c>
      <c r="G73" s="19">
        <v>302837</v>
      </c>
      <c r="H73" s="19">
        <v>0</v>
      </c>
      <c r="I73" s="19">
        <v>0</v>
      </c>
    </row>
    <row r="74" spans="1:9" ht="15" customHeight="1">
      <c r="A74" s="17">
        <v>2021</v>
      </c>
      <c r="B74" s="17" t="s">
        <v>97</v>
      </c>
      <c r="C74" s="14" t="s">
        <v>70</v>
      </c>
      <c r="D74" s="19">
        <v>35387</v>
      </c>
      <c r="E74" s="19">
        <v>1481086.3785678796</v>
      </c>
      <c r="F74" s="19">
        <v>0</v>
      </c>
      <c r="G74" s="19">
        <v>35387</v>
      </c>
      <c r="H74" s="19">
        <v>0</v>
      </c>
      <c r="I74" s="19">
        <v>0</v>
      </c>
    </row>
    <row r="75" spans="1:9" ht="15" customHeight="1">
      <c r="A75" s="17">
        <v>2021</v>
      </c>
      <c r="B75" s="17" t="s">
        <v>97</v>
      </c>
      <c r="C75" s="14" t="s">
        <v>65</v>
      </c>
      <c r="D75" s="19">
        <v>45986728</v>
      </c>
      <c r="E75" s="19">
        <v>1628897872.6214321</v>
      </c>
      <c r="F75" s="19">
        <v>0</v>
      </c>
      <c r="G75" s="19">
        <v>45986728</v>
      </c>
      <c r="H75" s="19">
        <v>0</v>
      </c>
      <c r="I75" s="19">
        <v>0</v>
      </c>
    </row>
    <row r="76" spans="1:9" ht="15" customHeight="1">
      <c r="A76" s="17">
        <v>2021</v>
      </c>
      <c r="B76" s="17" t="s">
        <v>97</v>
      </c>
      <c r="C76" s="14" t="s">
        <v>66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</row>
    <row r="77" spans="1:9" ht="15" customHeight="1">
      <c r="A77" s="17">
        <v>2021</v>
      </c>
      <c r="B77" s="17" t="s">
        <v>98</v>
      </c>
      <c r="C77" s="17" t="s">
        <v>0</v>
      </c>
      <c r="D77" s="4">
        <f t="shared" ref="D77:I77" si="6">SUM(D78:D88)</f>
        <v>73328420</v>
      </c>
      <c r="E77" s="4">
        <f t="shared" si="6"/>
        <v>5536070036.000001</v>
      </c>
      <c r="F77" s="4">
        <f t="shared" si="6"/>
        <v>903069.28982336074</v>
      </c>
      <c r="G77" s="4">
        <f t="shared" si="6"/>
        <v>72368587.710176647</v>
      </c>
      <c r="H77" s="4">
        <f t="shared" si="6"/>
        <v>36670.020803236061</v>
      </c>
      <c r="I77" s="4">
        <f t="shared" si="6"/>
        <v>20092.979196763943</v>
      </c>
    </row>
    <row r="78" spans="1:9" ht="15" customHeight="1">
      <c r="A78" s="17">
        <v>2021</v>
      </c>
      <c r="B78" s="17" t="s">
        <v>98</v>
      </c>
      <c r="C78" s="14" t="s">
        <v>73</v>
      </c>
      <c r="D78" s="19">
        <v>115289</v>
      </c>
      <c r="E78" s="19">
        <v>30801581.895056404</v>
      </c>
      <c r="F78" s="19">
        <v>13427.104922730923</v>
      </c>
      <c r="G78" s="19">
        <v>101808.89507726907</v>
      </c>
      <c r="H78" s="19">
        <v>0</v>
      </c>
      <c r="I78" s="19">
        <v>0</v>
      </c>
    </row>
    <row r="79" spans="1:9" ht="15" customHeight="1">
      <c r="A79" s="17">
        <v>2021</v>
      </c>
      <c r="B79" s="17" t="s">
        <v>98</v>
      </c>
      <c r="C79" s="14" t="s">
        <v>74</v>
      </c>
      <c r="D79" s="19">
        <v>78576</v>
      </c>
      <c r="E79" s="19">
        <v>29234043.647999998</v>
      </c>
      <c r="F79" s="19">
        <v>0</v>
      </c>
      <c r="G79" s="19">
        <v>67565</v>
      </c>
      <c r="H79" s="19">
        <v>7907</v>
      </c>
      <c r="I79" s="19">
        <v>3104</v>
      </c>
    </row>
    <row r="80" spans="1:9" ht="15" customHeight="1">
      <c r="A80" s="17">
        <v>2021</v>
      </c>
      <c r="B80" s="17" t="s">
        <v>98</v>
      </c>
      <c r="C80" s="14" t="s">
        <v>71</v>
      </c>
      <c r="D80" s="19">
        <v>179125</v>
      </c>
      <c r="E80" s="19">
        <v>290974</v>
      </c>
      <c r="F80" s="19">
        <v>0</v>
      </c>
      <c r="G80" s="19">
        <v>179178</v>
      </c>
      <c r="H80" s="19">
        <v>0</v>
      </c>
      <c r="I80" s="19">
        <v>0</v>
      </c>
    </row>
    <row r="81" spans="1:9" ht="15" customHeight="1">
      <c r="A81" s="17">
        <v>2021</v>
      </c>
      <c r="B81" s="17" t="s">
        <v>98</v>
      </c>
      <c r="C81" s="14" t="s">
        <v>72</v>
      </c>
      <c r="D81" s="19">
        <v>407167</v>
      </c>
      <c r="E81" s="19">
        <v>85378183.456943572</v>
      </c>
      <c r="F81" s="19">
        <v>2649.2057038659318</v>
      </c>
      <c r="G81" s="19">
        <v>401475.79429613409</v>
      </c>
      <c r="H81" s="19">
        <v>3042</v>
      </c>
      <c r="I81" s="19">
        <v>0</v>
      </c>
    </row>
    <row r="82" spans="1:9" ht="15" customHeight="1">
      <c r="A82" s="17">
        <v>2021</v>
      </c>
      <c r="B82" s="17" t="s">
        <v>98</v>
      </c>
      <c r="C82" s="14" t="s">
        <v>69</v>
      </c>
      <c r="D82" s="19">
        <v>1370279</v>
      </c>
      <c r="E82" s="19">
        <v>532880074.99999994</v>
      </c>
      <c r="F82" s="19">
        <v>129862</v>
      </c>
      <c r="G82" s="19">
        <v>1240417</v>
      </c>
      <c r="H82" s="19">
        <v>0</v>
      </c>
      <c r="I82" s="19">
        <v>0</v>
      </c>
    </row>
    <row r="83" spans="1:9" ht="15" customHeight="1">
      <c r="A83" s="17">
        <v>2021</v>
      </c>
      <c r="B83" s="17" t="s">
        <v>98</v>
      </c>
      <c r="C83" s="14" t="s">
        <v>67</v>
      </c>
      <c r="D83" s="19">
        <v>392369</v>
      </c>
      <c r="E83" s="19">
        <v>29934711</v>
      </c>
      <c r="F83" s="19">
        <v>0</v>
      </c>
      <c r="G83" s="19">
        <v>392369</v>
      </c>
      <c r="H83" s="19">
        <v>0</v>
      </c>
      <c r="I83" s="19">
        <v>0</v>
      </c>
    </row>
    <row r="84" spans="1:9" ht="15" customHeight="1">
      <c r="A84" s="17">
        <v>2021</v>
      </c>
      <c r="B84" s="17" t="s">
        <v>98</v>
      </c>
      <c r="C84" s="14" t="s">
        <v>68</v>
      </c>
      <c r="D84" s="19">
        <v>10959127</v>
      </c>
      <c r="E84" s="19">
        <v>2726551223.0000005</v>
      </c>
      <c r="F84" s="19">
        <v>755842.97919676395</v>
      </c>
      <c r="G84" s="19">
        <v>10160574.020803235</v>
      </c>
      <c r="H84" s="19">
        <v>25721.020803236061</v>
      </c>
      <c r="I84" s="19">
        <v>16988.979196763943</v>
      </c>
    </row>
    <row r="85" spans="1:9" ht="15" customHeight="1">
      <c r="A85" s="17">
        <v>2021</v>
      </c>
      <c r="B85" s="17" t="s">
        <v>98</v>
      </c>
      <c r="C85" s="14" t="s">
        <v>62</v>
      </c>
      <c r="D85" s="19">
        <v>380010</v>
      </c>
      <c r="E85" s="19">
        <v>5596031</v>
      </c>
      <c r="F85" s="19">
        <v>1288</v>
      </c>
      <c r="G85" s="19">
        <v>378722</v>
      </c>
      <c r="H85" s="19">
        <v>0</v>
      </c>
      <c r="I85" s="19">
        <v>0</v>
      </c>
    </row>
    <row r="86" spans="1:9" ht="15" customHeight="1">
      <c r="A86" s="17">
        <v>2021</v>
      </c>
      <c r="B86" s="17" t="s">
        <v>98</v>
      </c>
      <c r="C86" s="14" t="s">
        <v>70</v>
      </c>
      <c r="D86" s="19">
        <v>75881</v>
      </c>
      <c r="E86" s="19">
        <v>2900330.3723604903</v>
      </c>
      <c r="F86" s="19">
        <v>0</v>
      </c>
      <c r="G86" s="19">
        <v>75881</v>
      </c>
      <c r="H86" s="19">
        <v>0</v>
      </c>
      <c r="I86" s="19">
        <v>0</v>
      </c>
    </row>
    <row r="87" spans="1:9" ht="15" customHeight="1">
      <c r="A87" s="17">
        <v>2021</v>
      </c>
      <c r="B87" s="17" t="s">
        <v>98</v>
      </c>
      <c r="C87" s="14" t="s">
        <v>65</v>
      </c>
      <c r="D87" s="19">
        <v>59370597</v>
      </c>
      <c r="E87" s="19">
        <v>2092502882.6276395</v>
      </c>
      <c r="F87" s="19">
        <v>0</v>
      </c>
      <c r="G87" s="19">
        <v>59370597</v>
      </c>
      <c r="H87" s="19">
        <v>0</v>
      </c>
      <c r="I87" s="19">
        <v>0</v>
      </c>
    </row>
    <row r="88" spans="1:9" ht="15" customHeight="1">
      <c r="A88" s="17">
        <v>2021</v>
      </c>
      <c r="B88" s="17" t="s">
        <v>98</v>
      </c>
      <c r="C88" s="14" t="s">
        <v>66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</row>
    <row r="89" spans="1:9" ht="15" customHeight="1">
      <c r="A89" s="17">
        <v>2021</v>
      </c>
      <c r="B89" s="17" t="s">
        <v>99</v>
      </c>
      <c r="C89" s="17" t="s">
        <v>0</v>
      </c>
      <c r="D89" s="4">
        <f t="shared" ref="D89:I89" si="7">SUM(D90:D100)</f>
        <v>74658613</v>
      </c>
      <c r="E89" s="4">
        <f t="shared" si="7"/>
        <v>4478138713</v>
      </c>
      <c r="F89" s="4">
        <f t="shared" si="7"/>
        <v>752657.66124971013</v>
      </c>
      <c r="G89" s="4">
        <f t="shared" si="7"/>
        <v>73874283.338750288</v>
      </c>
      <c r="H89" s="4">
        <f t="shared" si="7"/>
        <v>21634.908791138427</v>
      </c>
      <c r="I89" s="4">
        <f t="shared" si="7"/>
        <v>10037.09120886157</v>
      </c>
    </row>
    <row r="90" spans="1:9" ht="15" customHeight="1">
      <c r="A90" s="17">
        <v>2021</v>
      </c>
      <c r="B90" s="17" t="s">
        <v>99</v>
      </c>
      <c r="C90" s="14" t="s">
        <v>73</v>
      </c>
      <c r="D90" s="19">
        <v>168028</v>
      </c>
      <c r="E90" s="19">
        <v>48465276.036702141</v>
      </c>
      <c r="F90" s="19">
        <v>19626.844855300445</v>
      </c>
      <c r="G90" s="19">
        <v>148708.15514469956</v>
      </c>
      <c r="H90" s="19">
        <v>0</v>
      </c>
      <c r="I90" s="19">
        <v>0</v>
      </c>
    </row>
    <row r="91" spans="1:9" ht="15" customHeight="1">
      <c r="A91" s="17">
        <v>2021</v>
      </c>
      <c r="B91" s="17" t="s">
        <v>99</v>
      </c>
      <c r="C91" s="14" t="s">
        <v>74</v>
      </c>
      <c r="D91" s="19">
        <v>66144</v>
      </c>
      <c r="E91" s="19">
        <v>24608742.912</v>
      </c>
      <c r="F91" s="19">
        <v>130</v>
      </c>
      <c r="G91" s="19">
        <v>54997</v>
      </c>
      <c r="H91" s="19">
        <v>7854</v>
      </c>
      <c r="I91" s="19">
        <v>3163</v>
      </c>
    </row>
    <row r="92" spans="1:9" ht="15" customHeight="1">
      <c r="A92" s="17">
        <v>2021</v>
      </c>
      <c r="B92" s="17" t="s">
        <v>99</v>
      </c>
      <c r="C92" s="14" t="s">
        <v>71</v>
      </c>
      <c r="D92" s="19">
        <v>58712</v>
      </c>
      <c r="E92" s="19">
        <v>120752</v>
      </c>
      <c r="F92" s="19">
        <v>0</v>
      </c>
      <c r="G92" s="19">
        <v>58405</v>
      </c>
      <c r="H92" s="19">
        <v>0</v>
      </c>
      <c r="I92" s="19">
        <v>0</v>
      </c>
    </row>
    <row r="93" spans="1:9" ht="15" customHeight="1">
      <c r="A93" s="17">
        <v>2021</v>
      </c>
      <c r="B93" s="17" t="s">
        <v>99</v>
      </c>
      <c r="C93" s="14" t="s">
        <v>72</v>
      </c>
      <c r="D93" s="19">
        <v>572606</v>
      </c>
      <c r="E93" s="19">
        <v>119516868.05129787</v>
      </c>
      <c r="F93" s="19">
        <v>17613.725185548159</v>
      </c>
      <c r="G93" s="19">
        <v>551108.27481445181</v>
      </c>
      <c r="H93" s="19">
        <v>3884</v>
      </c>
      <c r="I93" s="19">
        <v>0</v>
      </c>
    </row>
    <row r="94" spans="1:9" ht="15" customHeight="1">
      <c r="A94" s="17">
        <v>2021</v>
      </c>
      <c r="B94" s="17" t="s">
        <v>99</v>
      </c>
      <c r="C94" s="14" t="s">
        <v>69</v>
      </c>
      <c r="D94" s="19">
        <v>931397</v>
      </c>
      <c r="E94" s="19">
        <v>324268882</v>
      </c>
      <c r="F94" s="19">
        <v>97513</v>
      </c>
      <c r="G94" s="19">
        <v>833884</v>
      </c>
      <c r="H94" s="19">
        <v>0</v>
      </c>
      <c r="I94" s="19">
        <v>0</v>
      </c>
    </row>
    <row r="95" spans="1:9" ht="15" customHeight="1">
      <c r="A95" s="17">
        <v>2021</v>
      </c>
      <c r="B95" s="17" t="s">
        <v>99</v>
      </c>
      <c r="C95" s="14" t="s">
        <v>67</v>
      </c>
      <c r="D95" s="19">
        <v>335061</v>
      </c>
      <c r="E95" s="19">
        <v>28247785</v>
      </c>
      <c r="F95" s="19">
        <v>0</v>
      </c>
      <c r="G95" s="19">
        <v>335061</v>
      </c>
      <c r="H95" s="19">
        <v>0</v>
      </c>
      <c r="I95" s="19">
        <v>0</v>
      </c>
    </row>
    <row r="96" spans="1:9" ht="15" customHeight="1">
      <c r="A96" s="17">
        <v>2021</v>
      </c>
      <c r="B96" s="17" t="s">
        <v>99</v>
      </c>
      <c r="C96" s="14" t="s">
        <v>68</v>
      </c>
      <c r="D96" s="19">
        <v>8886064</v>
      </c>
      <c r="E96" s="19">
        <v>1805139004.0000002</v>
      </c>
      <c r="F96" s="19">
        <v>617399.09120886156</v>
      </c>
      <c r="G96" s="19">
        <v>8251893.9087911388</v>
      </c>
      <c r="H96" s="19">
        <v>9896.9087911384286</v>
      </c>
      <c r="I96" s="19">
        <v>6874.0912088615696</v>
      </c>
    </row>
    <row r="97" spans="1:9" ht="15" customHeight="1">
      <c r="A97" s="17">
        <v>2021</v>
      </c>
      <c r="B97" s="17" t="s">
        <v>99</v>
      </c>
      <c r="C97" s="14" t="s">
        <v>62</v>
      </c>
      <c r="D97" s="19">
        <v>481656</v>
      </c>
      <c r="E97" s="19">
        <v>5855818</v>
      </c>
      <c r="F97" s="19">
        <v>375</v>
      </c>
      <c r="G97" s="19">
        <v>481281</v>
      </c>
      <c r="H97" s="19">
        <v>0</v>
      </c>
      <c r="I97" s="19">
        <v>0</v>
      </c>
    </row>
    <row r="98" spans="1:9" ht="15" customHeight="1">
      <c r="A98" s="17">
        <v>2021</v>
      </c>
      <c r="B98" s="17" t="s">
        <v>99</v>
      </c>
      <c r="C98" s="14" t="s">
        <v>70</v>
      </c>
      <c r="D98" s="19">
        <v>56667</v>
      </c>
      <c r="E98" s="19">
        <v>2636584.2998515312</v>
      </c>
      <c r="F98" s="19">
        <v>0</v>
      </c>
      <c r="G98" s="19">
        <v>56667</v>
      </c>
      <c r="H98" s="19">
        <v>0</v>
      </c>
      <c r="I98" s="19">
        <v>0</v>
      </c>
    </row>
    <row r="99" spans="1:9" ht="15" customHeight="1">
      <c r="A99" s="17">
        <v>2021</v>
      </c>
      <c r="B99" s="17" t="s">
        <v>99</v>
      </c>
      <c r="C99" s="14" t="s">
        <v>65</v>
      </c>
      <c r="D99" s="19">
        <v>63102278</v>
      </c>
      <c r="E99" s="19">
        <v>2119279000.7001486</v>
      </c>
      <c r="F99" s="19">
        <v>0</v>
      </c>
      <c r="G99" s="19">
        <v>63102278</v>
      </c>
      <c r="H99" s="19">
        <v>0</v>
      </c>
      <c r="I99" s="19">
        <v>0</v>
      </c>
    </row>
    <row r="100" spans="1:9" ht="15" customHeight="1">
      <c r="A100" s="17">
        <v>2021</v>
      </c>
      <c r="B100" s="17" t="s">
        <v>99</v>
      </c>
      <c r="C100" s="14" t="s">
        <v>66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</row>
    <row r="101" spans="1:9" ht="15" customHeight="1">
      <c r="A101" s="17">
        <v>2022</v>
      </c>
      <c r="B101" s="17" t="s">
        <v>96</v>
      </c>
      <c r="C101" s="17" t="s">
        <v>0</v>
      </c>
      <c r="D101" s="4">
        <f t="shared" ref="D101:I101" si="8">SUM(D102:D112)</f>
        <v>71007449</v>
      </c>
      <c r="E101" s="4">
        <f t="shared" si="8"/>
        <v>4503515918.6639996</v>
      </c>
      <c r="F101" s="4">
        <f t="shared" si="8"/>
        <v>632409.94585917937</v>
      </c>
      <c r="G101" s="4">
        <f t="shared" si="8"/>
        <v>70331033.054140821</v>
      </c>
      <c r="H101" s="4">
        <f t="shared" si="8"/>
        <v>24423.224956403796</v>
      </c>
      <c r="I101" s="4">
        <f t="shared" si="8"/>
        <v>19582.775043596201</v>
      </c>
    </row>
    <row r="102" spans="1:9" ht="15" customHeight="1">
      <c r="A102" s="17">
        <v>2022</v>
      </c>
      <c r="B102" s="17" t="s">
        <v>96</v>
      </c>
      <c r="C102" s="14" t="s">
        <v>73</v>
      </c>
      <c r="D102" s="7">
        <v>66274</v>
      </c>
      <c r="E102" s="7">
        <v>15671113.671999998</v>
      </c>
      <c r="F102" s="5">
        <v>5602.1413503400317</v>
      </c>
      <c r="G102" s="18">
        <v>60671.858649659967</v>
      </c>
      <c r="H102" s="18">
        <v>0</v>
      </c>
      <c r="I102" s="19">
        <v>0</v>
      </c>
    </row>
    <row r="103" spans="1:9" ht="15" customHeight="1">
      <c r="A103" s="17">
        <v>2022</v>
      </c>
      <c r="B103" s="17" t="s">
        <v>96</v>
      </c>
      <c r="C103" s="14" t="s">
        <v>74</v>
      </c>
      <c r="D103" s="7">
        <v>72736</v>
      </c>
      <c r="E103" s="7">
        <v>27061283.328000002</v>
      </c>
      <c r="F103" s="5">
        <v>2467</v>
      </c>
      <c r="G103" s="18">
        <v>59835</v>
      </c>
      <c r="H103" s="18">
        <v>6700</v>
      </c>
      <c r="I103" s="19">
        <v>3734</v>
      </c>
    </row>
    <row r="104" spans="1:9" ht="15" customHeight="1">
      <c r="A104" s="17">
        <v>2022</v>
      </c>
      <c r="B104" s="17" t="s">
        <v>96</v>
      </c>
      <c r="C104" s="14" t="s">
        <v>71</v>
      </c>
      <c r="D104" s="7">
        <v>43085</v>
      </c>
      <c r="E104" s="7">
        <v>62042.68</v>
      </c>
      <c r="F104" s="5">
        <v>0</v>
      </c>
      <c r="G104" s="18">
        <v>43085</v>
      </c>
      <c r="H104" s="18">
        <v>0</v>
      </c>
      <c r="I104" s="19">
        <v>0</v>
      </c>
    </row>
    <row r="105" spans="1:9" ht="15" customHeight="1">
      <c r="A105" s="17">
        <v>2022</v>
      </c>
      <c r="B105" s="17" t="s">
        <v>96</v>
      </c>
      <c r="C105" s="14" t="s">
        <v>72</v>
      </c>
      <c r="D105" s="9">
        <v>849764</v>
      </c>
      <c r="E105" s="7">
        <v>203946732.73500001</v>
      </c>
      <c r="F105" s="5">
        <v>35704.029465243133</v>
      </c>
      <c r="G105" s="18">
        <v>800423.97053475678</v>
      </c>
      <c r="H105" s="18">
        <v>4636</v>
      </c>
      <c r="I105" s="19">
        <v>9000</v>
      </c>
    </row>
    <row r="106" spans="1:9" ht="15" customHeight="1">
      <c r="A106" s="17">
        <v>2022</v>
      </c>
      <c r="B106" s="17" t="s">
        <v>96</v>
      </c>
      <c r="C106" s="14" t="s">
        <v>69</v>
      </c>
      <c r="D106" s="7">
        <v>759582</v>
      </c>
      <c r="E106" s="7">
        <v>272013394.99999994</v>
      </c>
      <c r="F106" s="5">
        <v>76872</v>
      </c>
      <c r="G106" s="18">
        <v>682710</v>
      </c>
      <c r="H106" s="18">
        <v>0</v>
      </c>
      <c r="I106" s="19">
        <v>0</v>
      </c>
    </row>
    <row r="107" spans="1:9" ht="15" customHeight="1">
      <c r="A107" s="17">
        <v>2022</v>
      </c>
      <c r="B107" s="17" t="s">
        <v>96</v>
      </c>
      <c r="C107" s="14" t="s">
        <v>67</v>
      </c>
      <c r="D107" s="7">
        <v>271390</v>
      </c>
      <c r="E107" s="7">
        <v>24193778.710000001</v>
      </c>
      <c r="F107" s="5">
        <v>0</v>
      </c>
      <c r="G107" s="18">
        <v>271390</v>
      </c>
      <c r="H107" s="18">
        <v>0</v>
      </c>
      <c r="I107" s="19">
        <v>0</v>
      </c>
    </row>
    <row r="108" spans="1:9" ht="15" customHeight="1">
      <c r="A108" s="17">
        <v>2022</v>
      </c>
      <c r="B108" s="17" t="s">
        <v>96</v>
      </c>
      <c r="C108" s="14" t="s">
        <v>68</v>
      </c>
      <c r="D108" s="7">
        <v>8751925</v>
      </c>
      <c r="E108" s="7">
        <v>1919749234</v>
      </c>
      <c r="F108" s="5">
        <v>511764.77504359622</v>
      </c>
      <c r="G108" s="18">
        <v>8220224.2249564035</v>
      </c>
      <c r="H108" s="18">
        <v>13087.224956403796</v>
      </c>
      <c r="I108" s="19">
        <v>6848.7750435962016</v>
      </c>
    </row>
    <row r="109" spans="1:9" ht="15" customHeight="1">
      <c r="A109" s="17">
        <v>2022</v>
      </c>
      <c r="B109" s="17" t="s">
        <v>96</v>
      </c>
      <c r="C109" s="14" t="s">
        <v>62</v>
      </c>
      <c r="D109" s="7">
        <v>535336</v>
      </c>
      <c r="E109" s="7">
        <v>13800435.611</v>
      </c>
      <c r="F109" s="5">
        <v>0</v>
      </c>
      <c r="G109" s="18">
        <v>535336</v>
      </c>
      <c r="H109" s="18">
        <v>0</v>
      </c>
      <c r="I109" s="19">
        <v>0</v>
      </c>
    </row>
    <row r="110" spans="1:9" ht="15" customHeight="1">
      <c r="A110" s="17">
        <v>2022</v>
      </c>
      <c r="B110" s="17" t="s">
        <v>96</v>
      </c>
      <c r="C110" s="14" t="s">
        <v>70</v>
      </c>
      <c r="D110" s="7">
        <v>47455</v>
      </c>
      <c r="E110" s="7">
        <v>1807971.3934636314</v>
      </c>
      <c r="F110" s="5">
        <v>0</v>
      </c>
      <c r="G110" s="18">
        <v>47455</v>
      </c>
      <c r="H110" s="18">
        <v>0</v>
      </c>
      <c r="I110" s="19">
        <v>0</v>
      </c>
    </row>
    <row r="111" spans="1:9" ht="15" customHeight="1">
      <c r="A111" s="17">
        <v>2022</v>
      </c>
      <c r="B111" s="17" t="s">
        <v>96</v>
      </c>
      <c r="C111" s="14" t="s">
        <v>65</v>
      </c>
      <c r="D111" s="7">
        <v>59609902</v>
      </c>
      <c r="E111" s="7">
        <v>2025209931.5345364</v>
      </c>
      <c r="F111" s="5">
        <v>0</v>
      </c>
      <c r="G111" s="18">
        <v>59609902</v>
      </c>
      <c r="H111" s="18">
        <v>0</v>
      </c>
      <c r="I111" s="19">
        <v>0</v>
      </c>
    </row>
    <row r="112" spans="1:9" ht="15" customHeight="1">
      <c r="A112" s="17">
        <v>2022</v>
      </c>
      <c r="B112" s="17" t="s">
        <v>96</v>
      </c>
      <c r="C112" s="14" t="s">
        <v>66</v>
      </c>
      <c r="D112" s="8">
        <v>0</v>
      </c>
      <c r="E112" s="8">
        <v>0</v>
      </c>
      <c r="F112" s="5">
        <v>0</v>
      </c>
      <c r="G112" s="18">
        <v>0</v>
      </c>
      <c r="H112" s="18">
        <v>0</v>
      </c>
      <c r="I112" s="19">
        <v>0</v>
      </c>
    </row>
    <row r="113" spans="1:13" ht="15" customHeight="1">
      <c r="A113" s="17">
        <v>2022</v>
      </c>
      <c r="B113" s="17" t="s">
        <v>97</v>
      </c>
      <c r="C113" s="17" t="s">
        <v>0</v>
      </c>
      <c r="D113" s="4">
        <f t="shared" ref="D113:I113" si="9">SUM(D114:D124)</f>
        <v>87100766</v>
      </c>
      <c r="E113" s="4">
        <f t="shared" si="9"/>
        <v>6090764200.5460005</v>
      </c>
      <c r="F113" s="4">
        <f t="shared" si="9"/>
        <v>1142815.498468732</v>
      </c>
      <c r="G113" s="4">
        <f t="shared" si="9"/>
        <v>85875776.501531273</v>
      </c>
      <c r="H113" s="4">
        <f t="shared" si="9"/>
        <v>48016.873089907604</v>
      </c>
      <c r="I113" s="4">
        <f t="shared" si="9"/>
        <v>34157.126910092396</v>
      </c>
      <c r="J113" s="30"/>
      <c r="K113" s="30"/>
      <c r="L113" s="30"/>
      <c r="M113" s="30"/>
    </row>
    <row r="114" spans="1:13" ht="15" customHeight="1">
      <c r="A114" s="17">
        <v>2022</v>
      </c>
      <c r="B114" s="17" t="s">
        <v>97</v>
      </c>
      <c r="C114" s="14" t="s">
        <v>73</v>
      </c>
      <c r="D114" s="7">
        <v>3395</v>
      </c>
      <c r="E114" s="7">
        <v>361544</v>
      </c>
      <c r="F114" s="5">
        <v>318</v>
      </c>
      <c r="G114" s="18">
        <v>3077</v>
      </c>
      <c r="H114" s="18">
        <v>0</v>
      </c>
      <c r="I114" s="19">
        <v>0</v>
      </c>
    </row>
    <row r="115" spans="1:13" ht="15" customHeight="1">
      <c r="A115" s="17">
        <v>2022</v>
      </c>
      <c r="B115" s="17" t="s">
        <v>97</v>
      </c>
      <c r="C115" s="14" t="s">
        <v>74</v>
      </c>
      <c r="D115" s="7">
        <v>94807</v>
      </c>
      <c r="E115" s="7">
        <v>35272764.216699995</v>
      </c>
      <c r="F115" s="5">
        <v>1202</v>
      </c>
      <c r="G115" s="18">
        <v>75736</v>
      </c>
      <c r="H115" s="18">
        <v>10307</v>
      </c>
      <c r="I115" s="19">
        <v>7562</v>
      </c>
    </row>
    <row r="116" spans="1:13" ht="15" customHeight="1">
      <c r="A116" s="17">
        <v>2022</v>
      </c>
      <c r="B116" s="17" t="s">
        <v>97</v>
      </c>
      <c r="C116" s="14" t="s">
        <v>71</v>
      </c>
      <c r="D116" s="7">
        <v>142309</v>
      </c>
      <c r="E116" s="7">
        <v>204924.96</v>
      </c>
      <c r="F116" s="5">
        <v>0</v>
      </c>
      <c r="G116" s="18">
        <v>142309</v>
      </c>
      <c r="H116" s="18">
        <v>0</v>
      </c>
      <c r="I116" s="19">
        <v>0</v>
      </c>
    </row>
    <row r="117" spans="1:13" ht="15" customHeight="1">
      <c r="A117" s="17">
        <v>2022</v>
      </c>
      <c r="B117" s="17" t="s">
        <v>97</v>
      </c>
      <c r="C117" s="14" t="s">
        <v>72</v>
      </c>
      <c r="D117" s="7">
        <v>1387917</v>
      </c>
      <c r="E117" s="7">
        <v>329481463.78329998</v>
      </c>
      <c r="F117" s="5">
        <v>62940.371558639526</v>
      </c>
      <c r="G117" s="18">
        <v>1291437.6284413605</v>
      </c>
      <c r="H117" s="18">
        <v>21539</v>
      </c>
      <c r="I117" s="19">
        <v>12000</v>
      </c>
    </row>
    <row r="118" spans="1:13" ht="15" customHeight="1">
      <c r="A118" s="17">
        <v>2022</v>
      </c>
      <c r="B118" s="17" t="s">
        <v>97</v>
      </c>
      <c r="C118" s="14" t="s">
        <v>69</v>
      </c>
      <c r="D118" s="7">
        <v>1012998</v>
      </c>
      <c r="E118" s="7">
        <v>369288002.00000006</v>
      </c>
      <c r="F118" s="5">
        <v>104518</v>
      </c>
      <c r="G118" s="18">
        <v>908480</v>
      </c>
      <c r="H118" s="18">
        <v>0</v>
      </c>
      <c r="I118" s="19">
        <v>0</v>
      </c>
    </row>
    <row r="119" spans="1:13" ht="15" customHeight="1">
      <c r="A119" s="17">
        <v>2022</v>
      </c>
      <c r="B119" s="17" t="s">
        <v>97</v>
      </c>
      <c r="C119" s="14" t="s">
        <v>67</v>
      </c>
      <c r="D119" s="7">
        <v>338075</v>
      </c>
      <c r="E119" s="7">
        <v>30988987</v>
      </c>
      <c r="F119" s="5">
        <v>0</v>
      </c>
      <c r="G119" s="18">
        <v>338075</v>
      </c>
      <c r="H119" s="18">
        <v>0</v>
      </c>
      <c r="I119" s="19">
        <v>0</v>
      </c>
    </row>
    <row r="120" spans="1:13" ht="15" customHeight="1">
      <c r="A120" s="17">
        <v>2022</v>
      </c>
      <c r="B120" s="17" t="s">
        <v>97</v>
      </c>
      <c r="C120" s="14" t="s">
        <v>68</v>
      </c>
      <c r="D120" s="7">
        <v>12956206</v>
      </c>
      <c r="E120" s="7">
        <v>2858047848.0000005</v>
      </c>
      <c r="F120" s="5">
        <v>959659.12691009243</v>
      </c>
      <c r="G120" s="18">
        <v>11965780.873089908</v>
      </c>
      <c r="H120" s="18">
        <v>16170.873089907605</v>
      </c>
      <c r="I120" s="19">
        <v>14595.126910092395</v>
      </c>
    </row>
    <row r="121" spans="1:13" ht="15" customHeight="1">
      <c r="A121" s="17">
        <v>2022</v>
      </c>
      <c r="B121" s="17" t="s">
        <v>97</v>
      </c>
      <c r="C121" s="14" t="s">
        <v>62</v>
      </c>
      <c r="D121" s="7">
        <v>664458</v>
      </c>
      <c r="E121" s="7">
        <v>15321640.585999999</v>
      </c>
      <c r="F121" s="5">
        <v>14178</v>
      </c>
      <c r="G121" s="18">
        <v>650280</v>
      </c>
      <c r="H121" s="18">
        <v>0</v>
      </c>
      <c r="I121" s="19">
        <v>0</v>
      </c>
    </row>
    <row r="122" spans="1:13" ht="15" customHeight="1">
      <c r="A122" s="17">
        <v>2022</v>
      </c>
      <c r="B122" s="17" t="s">
        <v>97</v>
      </c>
      <c r="C122" s="14" t="s">
        <v>70</v>
      </c>
      <c r="D122" s="7">
        <v>75885</v>
      </c>
      <c r="E122" s="7">
        <v>2446048.9996551056</v>
      </c>
      <c r="F122" s="5">
        <v>0</v>
      </c>
      <c r="G122" s="18">
        <v>75885</v>
      </c>
      <c r="H122" s="18">
        <v>0</v>
      </c>
      <c r="I122" s="19">
        <v>0</v>
      </c>
    </row>
    <row r="123" spans="1:13" ht="15" customHeight="1">
      <c r="A123" s="17">
        <v>2022</v>
      </c>
      <c r="B123" s="17" t="s">
        <v>97</v>
      </c>
      <c r="C123" s="14" t="s">
        <v>65</v>
      </c>
      <c r="D123" s="7">
        <v>70424716</v>
      </c>
      <c r="E123" s="7">
        <v>2449350977.0003448</v>
      </c>
      <c r="F123" s="5">
        <v>0</v>
      </c>
      <c r="G123" s="18">
        <v>70424716</v>
      </c>
      <c r="H123" s="18">
        <v>0</v>
      </c>
      <c r="I123" s="19">
        <v>0</v>
      </c>
    </row>
    <row r="124" spans="1:13" ht="15" customHeight="1">
      <c r="A124" s="17">
        <v>2022</v>
      </c>
      <c r="B124" s="17" t="s">
        <v>97</v>
      </c>
      <c r="C124" s="14" t="s">
        <v>66</v>
      </c>
      <c r="D124" s="7">
        <v>0</v>
      </c>
      <c r="E124" s="7">
        <v>0</v>
      </c>
      <c r="F124" s="5">
        <v>0</v>
      </c>
      <c r="G124" s="18">
        <v>0</v>
      </c>
      <c r="H124" s="18">
        <v>0</v>
      </c>
      <c r="I124" s="19">
        <v>0</v>
      </c>
    </row>
    <row r="125" spans="1:13" ht="15" customHeight="1">
      <c r="A125" s="17">
        <v>2022</v>
      </c>
      <c r="B125" s="17" t="s">
        <v>98</v>
      </c>
      <c r="C125" s="17" t="s">
        <v>0</v>
      </c>
      <c r="D125" s="4">
        <f t="shared" ref="D125:I125" si="10">SUM(D126:D136)</f>
        <v>90905878</v>
      </c>
      <c r="E125" s="4">
        <f t="shared" si="10"/>
        <v>7219129808.5679989</v>
      </c>
      <c r="F125" s="4">
        <f t="shared" si="10"/>
        <v>1419979.553668113</v>
      </c>
      <c r="G125" s="4">
        <f t="shared" si="10"/>
        <v>89357984.446331888</v>
      </c>
      <c r="H125" s="4">
        <f t="shared" si="10"/>
        <v>72104.437685190787</v>
      </c>
      <c r="I125" s="4">
        <f t="shared" si="10"/>
        <v>55809.562314809213</v>
      </c>
    </row>
    <row r="126" spans="1:13" ht="15" customHeight="1">
      <c r="A126" s="17">
        <v>2022</v>
      </c>
      <c r="B126" s="17" t="s">
        <v>98</v>
      </c>
      <c r="C126" s="14" t="s">
        <v>73</v>
      </c>
      <c r="D126" s="7">
        <v>109693</v>
      </c>
      <c r="E126" s="7">
        <v>24589899.967999998</v>
      </c>
      <c r="F126" s="5">
        <v>10739.822028378743</v>
      </c>
      <c r="G126" s="18">
        <v>98953.177971621262</v>
      </c>
      <c r="H126" s="18">
        <v>0</v>
      </c>
      <c r="I126" s="19">
        <v>0</v>
      </c>
    </row>
    <row r="127" spans="1:13" ht="15" customHeight="1">
      <c r="A127" s="17">
        <v>2022</v>
      </c>
      <c r="B127" s="17" t="s">
        <v>98</v>
      </c>
      <c r="C127" s="14" t="s">
        <v>74</v>
      </c>
      <c r="D127" s="7">
        <v>113194</v>
      </c>
      <c r="E127" s="7">
        <v>42315916.031999998</v>
      </c>
      <c r="F127" s="5">
        <v>1082</v>
      </c>
      <c r="G127" s="18">
        <v>77453</v>
      </c>
      <c r="H127" s="18">
        <v>12672</v>
      </c>
      <c r="I127" s="19">
        <v>21987</v>
      </c>
    </row>
    <row r="128" spans="1:13" ht="15" customHeight="1">
      <c r="A128" s="17">
        <v>2022</v>
      </c>
      <c r="B128" s="17" t="s">
        <v>98</v>
      </c>
      <c r="C128" s="14" t="s">
        <v>71</v>
      </c>
      <c r="D128" s="19">
        <v>211361</v>
      </c>
      <c r="E128" s="19">
        <v>304359.83999999997</v>
      </c>
      <c r="F128" s="19">
        <v>0</v>
      </c>
      <c r="G128" s="19">
        <v>211361</v>
      </c>
      <c r="H128" s="19">
        <v>0</v>
      </c>
      <c r="I128" s="19">
        <v>0</v>
      </c>
    </row>
    <row r="129" spans="1:9" ht="15" customHeight="1">
      <c r="A129" s="17">
        <v>2022</v>
      </c>
      <c r="B129" s="17" t="s">
        <v>98</v>
      </c>
      <c r="C129" s="14" t="s">
        <v>72</v>
      </c>
      <c r="D129" s="19">
        <v>1498435</v>
      </c>
      <c r="E129" s="19">
        <v>370775358.00000006</v>
      </c>
      <c r="F129" s="19">
        <v>78236.169324924995</v>
      </c>
      <c r="G129" s="19">
        <v>1377348.8306750748</v>
      </c>
      <c r="H129" s="19">
        <v>26470</v>
      </c>
      <c r="I129" s="19">
        <v>16380</v>
      </c>
    </row>
    <row r="130" spans="1:9" ht="15" customHeight="1">
      <c r="A130" s="17">
        <v>2022</v>
      </c>
      <c r="B130" s="17" t="s">
        <v>98</v>
      </c>
      <c r="C130" s="14" t="s">
        <v>69</v>
      </c>
      <c r="D130" s="19">
        <v>1368073</v>
      </c>
      <c r="E130" s="19">
        <v>520896386.99999994</v>
      </c>
      <c r="F130" s="19">
        <v>134938</v>
      </c>
      <c r="G130" s="19">
        <v>1233135</v>
      </c>
      <c r="H130" s="19">
        <v>0</v>
      </c>
      <c r="I130" s="19">
        <v>0</v>
      </c>
    </row>
    <row r="131" spans="1:9" ht="15" customHeight="1">
      <c r="A131" s="17">
        <v>2022</v>
      </c>
      <c r="B131" s="17" t="s">
        <v>98</v>
      </c>
      <c r="C131" s="14" t="s">
        <v>67</v>
      </c>
      <c r="D131" s="19">
        <v>372690</v>
      </c>
      <c r="E131" s="19">
        <v>33337706.57</v>
      </c>
      <c r="F131" s="19">
        <v>0</v>
      </c>
      <c r="G131" s="19">
        <v>372690</v>
      </c>
      <c r="H131" s="19">
        <v>0</v>
      </c>
      <c r="I131" s="19">
        <v>0</v>
      </c>
    </row>
    <row r="132" spans="1:9" ht="15" customHeight="1">
      <c r="A132" s="17">
        <v>2022</v>
      </c>
      <c r="B132" s="17" t="s">
        <v>98</v>
      </c>
      <c r="C132" s="14" t="s">
        <v>68</v>
      </c>
      <c r="D132" s="19">
        <v>15167857</v>
      </c>
      <c r="E132" s="19">
        <v>3674563529.999999</v>
      </c>
      <c r="F132" s="19">
        <v>1192054.5623148093</v>
      </c>
      <c r="G132" s="19">
        <v>13925397.437685192</v>
      </c>
      <c r="H132" s="19">
        <v>32962.43768519078</v>
      </c>
      <c r="I132" s="19">
        <v>17442.562314809216</v>
      </c>
    </row>
    <row r="133" spans="1:9" ht="15" customHeight="1">
      <c r="A133" s="17">
        <v>2022</v>
      </c>
      <c r="B133" s="17" t="s">
        <v>98</v>
      </c>
      <c r="C133" s="14" t="s">
        <v>62</v>
      </c>
      <c r="D133" s="19">
        <v>660763</v>
      </c>
      <c r="E133" s="19">
        <v>14249565.728</v>
      </c>
      <c r="F133" s="19">
        <v>2929</v>
      </c>
      <c r="G133" s="19">
        <v>657834</v>
      </c>
      <c r="H133" s="19">
        <v>0</v>
      </c>
      <c r="I133" s="19">
        <v>0</v>
      </c>
    </row>
    <row r="134" spans="1:9" ht="15" customHeight="1">
      <c r="A134" s="17">
        <v>2022</v>
      </c>
      <c r="B134" s="17" t="s">
        <v>98</v>
      </c>
      <c r="C134" s="14" t="s">
        <v>70</v>
      </c>
      <c r="D134" s="19">
        <v>127614</v>
      </c>
      <c r="E134" s="19">
        <v>3684404.7786140596</v>
      </c>
      <c r="F134" s="19">
        <v>0</v>
      </c>
      <c r="G134" s="19">
        <v>127614</v>
      </c>
      <c r="H134" s="19">
        <v>0</v>
      </c>
      <c r="I134" s="19">
        <v>0</v>
      </c>
    </row>
    <row r="135" spans="1:9" ht="15" customHeight="1">
      <c r="A135" s="17">
        <v>2022</v>
      </c>
      <c r="B135" s="17" t="s">
        <v>98</v>
      </c>
      <c r="C135" s="14" t="s">
        <v>65</v>
      </c>
      <c r="D135" s="19">
        <v>71276198</v>
      </c>
      <c r="E135" s="19">
        <v>2534412680.6513863</v>
      </c>
      <c r="F135" s="19">
        <v>0</v>
      </c>
      <c r="G135" s="19">
        <v>71276198</v>
      </c>
      <c r="H135" s="19">
        <v>0</v>
      </c>
      <c r="I135" s="19">
        <v>0</v>
      </c>
    </row>
    <row r="136" spans="1:9" ht="15" customHeight="1">
      <c r="A136" s="17">
        <v>2022</v>
      </c>
      <c r="B136" s="17" t="s">
        <v>98</v>
      </c>
      <c r="C136" s="14" t="s">
        <v>66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</row>
    <row r="137" spans="1:9" ht="15" customHeight="1">
      <c r="A137" s="17">
        <v>2022</v>
      </c>
      <c r="B137" s="17" t="s">
        <v>99</v>
      </c>
      <c r="C137" s="17" t="s">
        <v>0</v>
      </c>
      <c r="D137" s="4">
        <f t="shared" ref="D137:I137" si="11">SUM(D138:D148)</f>
        <v>93214829</v>
      </c>
      <c r="E137" s="4">
        <f t="shared" si="11"/>
        <v>5954476691.6899986</v>
      </c>
      <c r="F137" s="4">
        <f t="shared" si="11"/>
        <v>1212093.5758851736</v>
      </c>
      <c r="G137" s="4">
        <f t="shared" si="11"/>
        <v>91892477.424114823</v>
      </c>
      <c r="H137" s="4">
        <f t="shared" si="11"/>
        <v>54954.212140886222</v>
      </c>
      <c r="I137" s="4">
        <f t="shared" si="11"/>
        <v>55303.787859113778</v>
      </c>
    </row>
    <row r="138" spans="1:9" ht="15" customHeight="1">
      <c r="A138" s="17">
        <v>2022</v>
      </c>
      <c r="B138" s="17" t="s">
        <v>99</v>
      </c>
      <c r="C138" s="14" t="s">
        <v>73</v>
      </c>
      <c r="D138" s="19">
        <v>155526</v>
      </c>
      <c r="E138" s="19">
        <v>43586806.872000001</v>
      </c>
      <c r="F138" s="19">
        <v>16230.860359211823</v>
      </c>
      <c r="G138" s="19">
        <v>139295.13964078817</v>
      </c>
      <c r="H138" s="19">
        <v>0</v>
      </c>
      <c r="I138" s="19">
        <v>0</v>
      </c>
    </row>
    <row r="139" spans="1:9" ht="15" customHeight="1">
      <c r="A139" s="17">
        <v>2022</v>
      </c>
      <c r="B139" s="17" t="s">
        <v>99</v>
      </c>
      <c r="C139" s="14" t="s">
        <v>74</v>
      </c>
      <c r="D139" s="19">
        <v>74220</v>
      </c>
      <c r="E139" s="19">
        <v>27079929.127999999</v>
      </c>
      <c r="F139" s="19">
        <v>1237</v>
      </c>
      <c r="G139" s="19">
        <v>17851</v>
      </c>
      <c r="H139" s="19">
        <v>11628</v>
      </c>
      <c r="I139" s="19">
        <v>43504</v>
      </c>
    </row>
    <row r="140" spans="1:9" ht="15" customHeight="1">
      <c r="A140" s="17">
        <v>2022</v>
      </c>
      <c r="B140" s="17" t="s">
        <v>99</v>
      </c>
      <c r="C140" s="14" t="s">
        <v>71</v>
      </c>
      <c r="D140" s="19">
        <v>90111</v>
      </c>
      <c r="E140" s="19">
        <v>129759.84</v>
      </c>
      <c r="F140" s="19">
        <v>0</v>
      </c>
      <c r="G140" s="19">
        <v>90111</v>
      </c>
      <c r="H140" s="19">
        <v>0</v>
      </c>
      <c r="I140" s="19">
        <v>0</v>
      </c>
    </row>
    <row r="141" spans="1:9" ht="15" customHeight="1">
      <c r="A141" s="17">
        <v>2022</v>
      </c>
      <c r="B141" s="17" t="s">
        <v>99</v>
      </c>
      <c r="C141" s="14" t="s">
        <v>72</v>
      </c>
      <c r="D141" s="19">
        <v>1521168</v>
      </c>
      <c r="E141" s="19">
        <v>321760350</v>
      </c>
      <c r="F141" s="19">
        <v>77697.927666847958</v>
      </c>
      <c r="G141" s="19">
        <v>1414243.0723331519</v>
      </c>
      <c r="H141" s="19">
        <v>29227</v>
      </c>
      <c r="I141" s="19">
        <v>0</v>
      </c>
    </row>
    <row r="142" spans="1:9" ht="15" customHeight="1">
      <c r="A142" s="17">
        <v>2022</v>
      </c>
      <c r="B142" s="17" t="s">
        <v>99</v>
      </c>
      <c r="C142" s="14" t="s">
        <v>69</v>
      </c>
      <c r="D142" s="19">
        <v>1159225</v>
      </c>
      <c r="E142" s="19">
        <v>400102619</v>
      </c>
      <c r="F142" s="19">
        <v>119271</v>
      </c>
      <c r="G142" s="19">
        <v>1039954</v>
      </c>
      <c r="H142" s="19">
        <v>0</v>
      </c>
      <c r="I142" s="19">
        <v>0</v>
      </c>
    </row>
    <row r="143" spans="1:9" ht="15" customHeight="1">
      <c r="A143" s="17">
        <v>2022</v>
      </c>
      <c r="B143" s="17" t="s">
        <v>99</v>
      </c>
      <c r="C143" s="14" t="s">
        <v>67</v>
      </c>
      <c r="D143" s="19">
        <v>853690</v>
      </c>
      <c r="E143" s="19">
        <v>27501859.800000001</v>
      </c>
      <c r="F143" s="19">
        <v>0</v>
      </c>
      <c r="G143" s="19">
        <v>853690</v>
      </c>
      <c r="H143" s="19">
        <v>0</v>
      </c>
      <c r="I143" s="19">
        <v>0</v>
      </c>
    </row>
    <row r="144" spans="1:9" ht="15" customHeight="1">
      <c r="A144" s="17">
        <v>2022</v>
      </c>
      <c r="B144" s="17" t="s">
        <v>99</v>
      </c>
      <c r="C144" s="14" t="s">
        <v>68</v>
      </c>
      <c r="D144" s="19">
        <v>12682157</v>
      </c>
      <c r="E144" s="19">
        <v>2538122567.9999995</v>
      </c>
      <c r="F144" s="19">
        <v>996516.78785911377</v>
      </c>
      <c r="G144" s="19">
        <v>11659741.212140886</v>
      </c>
      <c r="H144" s="19">
        <v>14099.21214088622</v>
      </c>
      <c r="I144" s="19">
        <v>11799.78785911378</v>
      </c>
    </row>
    <row r="145" spans="1:9" ht="15" customHeight="1">
      <c r="A145" s="17">
        <v>2022</v>
      </c>
      <c r="B145" s="17" t="s">
        <v>99</v>
      </c>
      <c r="C145" s="14" t="s">
        <v>62</v>
      </c>
      <c r="D145" s="19">
        <v>784037</v>
      </c>
      <c r="E145" s="19">
        <v>14545048.85</v>
      </c>
      <c r="F145" s="19">
        <v>1140</v>
      </c>
      <c r="G145" s="19">
        <v>782897</v>
      </c>
      <c r="H145" s="19">
        <v>0</v>
      </c>
      <c r="I145" s="19">
        <v>0</v>
      </c>
    </row>
    <row r="146" spans="1:9" ht="15" customHeight="1">
      <c r="A146" s="17">
        <v>2022</v>
      </c>
      <c r="B146" s="17" t="s">
        <v>99</v>
      </c>
      <c r="C146" s="14" t="s">
        <v>70</v>
      </c>
      <c r="D146" s="19">
        <v>61411</v>
      </c>
      <c r="E146" s="19">
        <v>1753299.9336626176</v>
      </c>
      <c r="F146" s="19">
        <v>0</v>
      </c>
      <c r="G146" s="19">
        <v>61411</v>
      </c>
      <c r="H146" s="19">
        <v>0</v>
      </c>
      <c r="I146" s="19">
        <v>0</v>
      </c>
    </row>
    <row r="147" spans="1:9" ht="15" customHeight="1">
      <c r="A147" s="17">
        <v>2022</v>
      </c>
      <c r="B147" s="17" t="s">
        <v>99</v>
      </c>
      <c r="C147" s="14" t="s">
        <v>65</v>
      </c>
      <c r="D147" s="19">
        <v>75833284</v>
      </c>
      <c r="E147" s="19">
        <v>2579894450.2663374</v>
      </c>
      <c r="F147" s="19">
        <v>0</v>
      </c>
      <c r="G147" s="19">
        <v>75833284</v>
      </c>
      <c r="H147" s="19">
        <v>0</v>
      </c>
      <c r="I147" s="19">
        <v>0</v>
      </c>
    </row>
    <row r="148" spans="1:9" ht="15" customHeight="1">
      <c r="A148" s="17">
        <v>2022</v>
      </c>
      <c r="B148" s="17" t="s">
        <v>99</v>
      </c>
      <c r="C148" s="14" t="s">
        <v>66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</row>
    <row r="149" spans="1:9" ht="15" customHeight="1">
      <c r="A149" s="17">
        <v>2023</v>
      </c>
      <c r="B149" s="17" t="s">
        <v>96</v>
      </c>
      <c r="C149" s="17" t="s">
        <v>0</v>
      </c>
      <c r="D149" s="4">
        <f>SUM(D150:D160)</f>
        <v>88021498</v>
      </c>
      <c r="E149" s="4">
        <f>SUM(E150:E160)</f>
        <v>5505889006.125</v>
      </c>
      <c r="F149" s="4">
        <f>SUM(F150:F160)</f>
        <v>1039634</v>
      </c>
      <c r="G149" s="4">
        <f t="shared" ref="G149:I149" si="12">SUM(G150:G160)</f>
        <v>86867868</v>
      </c>
      <c r="H149" s="4">
        <f t="shared" si="12"/>
        <v>57116</v>
      </c>
      <c r="I149" s="4">
        <f t="shared" si="12"/>
        <v>56880</v>
      </c>
    </row>
    <row r="150" spans="1:9" ht="15" customHeight="1">
      <c r="A150" s="17">
        <v>2023</v>
      </c>
      <c r="B150" s="17" t="s">
        <v>96</v>
      </c>
      <c r="C150" s="14" t="s">
        <v>73</v>
      </c>
      <c r="D150" s="19">
        <v>91474</v>
      </c>
      <c r="E150" s="23">
        <v>20580739.119999994</v>
      </c>
      <c r="F150" s="19">
        <v>9354</v>
      </c>
      <c r="G150" s="19">
        <v>82121</v>
      </c>
      <c r="H150" s="19">
        <v>0</v>
      </c>
      <c r="I150" s="19">
        <v>0</v>
      </c>
    </row>
    <row r="151" spans="1:9" ht="15" customHeight="1">
      <c r="A151" s="17">
        <v>2023</v>
      </c>
      <c r="B151" s="17" t="s">
        <v>96</v>
      </c>
      <c r="C151" s="14" t="s">
        <v>74</v>
      </c>
      <c r="D151" s="19">
        <v>117977</v>
      </c>
      <c r="E151" s="23">
        <v>43289395.879999995</v>
      </c>
      <c r="F151" s="19">
        <v>3457</v>
      </c>
      <c r="G151" s="19">
        <v>56708</v>
      </c>
      <c r="H151" s="19">
        <v>10519</v>
      </c>
      <c r="I151" s="19">
        <v>47293</v>
      </c>
    </row>
    <row r="152" spans="1:9" ht="15" customHeight="1">
      <c r="A152" s="17">
        <v>2023</v>
      </c>
      <c r="B152" s="17" t="s">
        <v>96</v>
      </c>
      <c r="C152" s="14" t="s">
        <v>71</v>
      </c>
      <c r="D152" s="19">
        <v>86518</v>
      </c>
      <c r="E152" s="23">
        <v>124585.92</v>
      </c>
      <c r="F152" s="19">
        <v>0</v>
      </c>
      <c r="G152" s="19">
        <v>86518</v>
      </c>
      <c r="H152" s="19">
        <v>0</v>
      </c>
      <c r="I152" s="19">
        <v>0</v>
      </c>
    </row>
    <row r="153" spans="1:9" ht="15" customHeight="1">
      <c r="A153" s="17">
        <v>2023</v>
      </c>
      <c r="B153" s="17" t="s">
        <v>96</v>
      </c>
      <c r="C153" s="14" t="s">
        <v>72</v>
      </c>
      <c r="D153" s="19">
        <v>1365358</v>
      </c>
      <c r="E153" s="23">
        <v>293446301</v>
      </c>
      <c r="F153" s="19">
        <v>99975</v>
      </c>
      <c r="G153" s="19">
        <v>1234799</v>
      </c>
      <c r="H153" s="19">
        <v>30584</v>
      </c>
      <c r="I153" s="19">
        <v>0</v>
      </c>
    </row>
    <row r="154" spans="1:9" ht="15" customHeight="1">
      <c r="A154" s="17">
        <v>2023</v>
      </c>
      <c r="B154" s="17" t="s">
        <v>96</v>
      </c>
      <c r="C154" s="14" t="s">
        <v>69</v>
      </c>
      <c r="D154" s="19">
        <v>1018805</v>
      </c>
      <c r="E154" s="23">
        <v>352219922</v>
      </c>
      <c r="F154" s="19">
        <v>96914</v>
      </c>
      <c r="G154" s="19">
        <v>921891</v>
      </c>
      <c r="H154" s="19">
        <v>0</v>
      </c>
      <c r="I154" s="19">
        <v>0</v>
      </c>
    </row>
    <row r="155" spans="1:9" ht="15" customHeight="1">
      <c r="A155" s="17">
        <v>2023</v>
      </c>
      <c r="B155" s="17" t="s">
        <v>96</v>
      </c>
      <c r="C155" s="14" t="s">
        <v>67</v>
      </c>
      <c r="D155" s="19">
        <v>322505</v>
      </c>
      <c r="E155" s="23">
        <v>29467544</v>
      </c>
      <c r="F155" s="19">
        <v>0</v>
      </c>
      <c r="G155" s="19">
        <v>322505</v>
      </c>
      <c r="H155" s="19">
        <v>0</v>
      </c>
      <c r="I155" s="19">
        <v>0</v>
      </c>
    </row>
    <row r="156" spans="1:9" ht="15" customHeight="1">
      <c r="A156" s="17">
        <v>2023</v>
      </c>
      <c r="B156" s="17" t="s">
        <v>96</v>
      </c>
      <c r="C156" s="14" t="s">
        <v>68</v>
      </c>
      <c r="D156" s="19">
        <v>11350480</v>
      </c>
      <c r="E156" s="23">
        <v>2283330918</v>
      </c>
      <c r="F156" s="19">
        <v>826050</v>
      </c>
      <c r="G156" s="19">
        <v>10498829</v>
      </c>
      <c r="H156" s="19">
        <v>16013</v>
      </c>
      <c r="I156" s="19">
        <v>9587</v>
      </c>
    </row>
    <row r="157" spans="1:9" ht="15" customHeight="1">
      <c r="A157" s="17">
        <v>2023</v>
      </c>
      <c r="B157" s="17" t="s">
        <v>96</v>
      </c>
      <c r="C157" s="14" t="s">
        <v>62</v>
      </c>
      <c r="D157" s="19">
        <v>400951</v>
      </c>
      <c r="E157" s="23">
        <v>10764699.205000002</v>
      </c>
      <c r="F157" s="19">
        <v>3884</v>
      </c>
      <c r="G157" s="19">
        <v>397067</v>
      </c>
      <c r="H157" s="19">
        <v>0</v>
      </c>
      <c r="I157" s="19">
        <v>0</v>
      </c>
    </row>
    <row r="158" spans="1:9" ht="15" customHeight="1">
      <c r="A158" s="17">
        <v>2023</v>
      </c>
      <c r="B158" s="17" t="s">
        <v>96</v>
      </c>
      <c r="C158" s="14" t="s">
        <v>70</v>
      </c>
      <c r="D158" s="19">
        <v>61712</v>
      </c>
      <c r="E158" s="23">
        <v>2446444</v>
      </c>
      <c r="F158" s="19">
        <v>0</v>
      </c>
      <c r="G158" s="19">
        <v>61712</v>
      </c>
      <c r="H158" s="19">
        <v>0</v>
      </c>
      <c r="I158" s="19">
        <v>0</v>
      </c>
    </row>
    <row r="159" spans="1:9" ht="15" customHeight="1">
      <c r="A159" s="17">
        <v>2023</v>
      </c>
      <c r="B159" s="17" t="s">
        <v>96</v>
      </c>
      <c r="C159" s="14" t="s">
        <v>65</v>
      </c>
      <c r="D159" s="19">
        <v>73205718</v>
      </c>
      <c r="E159" s="23">
        <v>2470218457</v>
      </c>
      <c r="F159" s="19">
        <v>0</v>
      </c>
      <c r="G159" s="19">
        <v>73205718</v>
      </c>
      <c r="H159" s="19">
        <v>0</v>
      </c>
      <c r="I159" s="19">
        <v>0</v>
      </c>
    </row>
    <row r="160" spans="1:9" ht="15" customHeight="1">
      <c r="A160" s="17">
        <v>2023</v>
      </c>
      <c r="B160" s="17" t="s">
        <v>96</v>
      </c>
      <c r="C160" s="14" t="s">
        <v>66</v>
      </c>
      <c r="D160" s="19">
        <v>0</v>
      </c>
      <c r="E160" s="23">
        <v>0</v>
      </c>
      <c r="F160" s="19">
        <v>0</v>
      </c>
      <c r="G160" s="19">
        <v>0</v>
      </c>
      <c r="H160" s="19">
        <v>0</v>
      </c>
      <c r="I160" s="19">
        <v>0</v>
      </c>
    </row>
    <row r="161" spans="1:13" ht="15" customHeight="1">
      <c r="A161" s="17">
        <v>2023</v>
      </c>
      <c r="B161" s="17" t="s">
        <v>97</v>
      </c>
      <c r="C161" s="17" t="s">
        <v>0</v>
      </c>
      <c r="D161" s="4">
        <f>SUM(D162:D172)</f>
        <v>93625844</v>
      </c>
      <c r="E161" s="4">
        <f>SUM(E162:E172)</f>
        <v>6465243814.2930002</v>
      </c>
      <c r="F161" s="4">
        <f>SUM(F162:F172)</f>
        <v>1434592</v>
      </c>
      <c r="G161" s="4">
        <f t="shared" ref="G161:I161" si="13">SUM(G162:G172)</f>
        <v>92050266</v>
      </c>
      <c r="H161" s="4">
        <f t="shared" si="13"/>
        <v>60475</v>
      </c>
      <c r="I161" s="4">
        <f t="shared" si="13"/>
        <v>80511</v>
      </c>
      <c r="J161" s="30"/>
      <c r="K161" s="30"/>
      <c r="L161" s="30"/>
      <c r="M161" s="30"/>
    </row>
    <row r="162" spans="1:13" ht="15" customHeight="1">
      <c r="A162" s="17">
        <v>2023</v>
      </c>
      <c r="B162" s="17" t="s">
        <v>97</v>
      </c>
      <c r="C162" s="14" t="s">
        <v>73</v>
      </c>
      <c r="D162" s="19">
        <v>89972</v>
      </c>
      <c r="E162" s="23">
        <v>18013340.025600001</v>
      </c>
      <c r="F162" s="19">
        <v>9789</v>
      </c>
      <c r="G162" s="19">
        <v>80184</v>
      </c>
      <c r="H162" s="19">
        <v>0</v>
      </c>
      <c r="I162" s="19">
        <v>0</v>
      </c>
    </row>
    <row r="163" spans="1:13" ht="15" customHeight="1">
      <c r="A163" s="17">
        <v>2023</v>
      </c>
      <c r="B163" s="17" t="s">
        <v>97</v>
      </c>
      <c r="C163" s="14" t="s">
        <v>74</v>
      </c>
      <c r="D163" s="19">
        <v>157789</v>
      </c>
      <c r="E163" s="23">
        <v>58284168.974399999</v>
      </c>
      <c r="F163" s="19">
        <v>6294</v>
      </c>
      <c r="G163" s="19">
        <v>72854</v>
      </c>
      <c r="H163" s="19">
        <v>12586</v>
      </c>
      <c r="I163" s="19">
        <v>66055</v>
      </c>
    </row>
    <row r="164" spans="1:13" ht="15" customHeight="1">
      <c r="A164" s="17">
        <v>2023</v>
      </c>
      <c r="B164" s="17" t="s">
        <v>97</v>
      </c>
      <c r="C164" s="14" t="s">
        <v>71</v>
      </c>
      <c r="D164" s="19">
        <v>149938</v>
      </c>
      <c r="E164" s="23">
        <v>215910.72</v>
      </c>
      <c r="F164" s="19">
        <v>0</v>
      </c>
      <c r="G164" s="19">
        <v>149938</v>
      </c>
      <c r="H164" s="19">
        <v>0</v>
      </c>
      <c r="I164" s="19">
        <v>0</v>
      </c>
    </row>
    <row r="165" spans="1:13" ht="15" customHeight="1">
      <c r="A165" s="17">
        <v>2023</v>
      </c>
      <c r="B165" s="17" t="s">
        <v>97</v>
      </c>
      <c r="C165" s="14" t="s">
        <v>72</v>
      </c>
      <c r="D165" s="19">
        <v>1634846</v>
      </c>
      <c r="E165" s="23">
        <v>353662013</v>
      </c>
      <c r="F165" s="19">
        <v>124802</v>
      </c>
      <c r="G165" s="19">
        <v>1478435</v>
      </c>
      <c r="H165" s="19">
        <v>31608</v>
      </c>
      <c r="I165" s="19">
        <v>0</v>
      </c>
    </row>
    <row r="166" spans="1:13" ht="15" customHeight="1">
      <c r="A166" s="17">
        <v>2023</v>
      </c>
      <c r="B166" s="17" t="s">
        <v>97</v>
      </c>
      <c r="C166" s="14" t="s">
        <v>69</v>
      </c>
      <c r="D166" s="19">
        <v>1353012</v>
      </c>
      <c r="E166" s="23">
        <v>479120878.99999994</v>
      </c>
      <c r="F166" s="19">
        <v>135626</v>
      </c>
      <c r="G166" s="19">
        <v>1217386</v>
      </c>
      <c r="H166" s="19">
        <v>0</v>
      </c>
      <c r="I166" s="19">
        <v>0</v>
      </c>
    </row>
    <row r="167" spans="1:13" ht="15" customHeight="1">
      <c r="A167" s="17">
        <v>2023</v>
      </c>
      <c r="B167" s="17" t="s">
        <v>97</v>
      </c>
      <c r="C167" s="14" t="s">
        <v>67</v>
      </c>
      <c r="D167" s="19">
        <v>983479</v>
      </c>
      <c r="E167" s="23">
        <v>52897840</v>
      </c>
      <c r="F167" s="19">
        <v>0</v>
      </c>
      <c r="G167" s="19">
        <v>983479</v>
      </c>
      <c r="H167" s="19">
        <v>0</v>
      </c>
      <c r="I167" s="19">
        <v>0</v>
      </c>
    </row>
    <row r="168" spans="1:13" ht="15" customHeight="1">
      <c r="A168" s="17">
        <v>2023</v>
      </c>
      <c r="B168" s="17" t="s">
        <v>97</v>
      </c>
      <c r="C168" s="14" t="s">
        <v>68</v>
      </c>
      <c r="D168" s="19">
        <v>14010842</v>
      </c>
      <c r="E168" s="23">
        <v>2926521371.0000005</v>
      </c>
      <c r="F168" s="19">
        <v>1151245</v>
      </c>
      <c r="G168" s="19">
        <v>12828860</v>
      </c>
      <c r="H168" s="19">
        <v>16281</v>
      </c>
      <c r="I168" s="19">
        <v>14456</v>
      </c>
    </row>
    <row r="169" spans="1:13" ht="15" customHeight="1">
      <c r="A169" s="17">
        <v>2023</v>
      </c>
      <c r="B169" s="17" t="s">
        <v>97</v>
      </c>
      <c r="C169" s="14" t="s">
        <v>62</v>
      </c>
      <c r="D169" s="19">
        <v>565130</v>
      </c>
      <c r="E169" s="23">
        <v>9367302.5730000008</v>
      </c>
      <c r="F169" s="19">
        <v>6836</v>
      </c>
      <c r="G169" s="19">
        <v>558294</v>
      </c>
      <c r="H169" s="19">
        <v>0</v>
      </c>
      <c r="I169" s="19">
        <v>0</v>
      </c>
    </row>
    <row r="170" spans="1:13" ht="15" customHeight="1">
      <c r="A170" s="17">
        <v>2023</v>
      </c>
      <c r="B170" s="17" t="s">
        <v>97</v>
      </c>
      <c r="C170" s="14" t="s">
        <v>70</v>
      </c>
      <c r="D170" s="19">
        <v>85680</v>
      </c>
      <c r="E170" s="23">
        <v>3723085.7630000003</v>
      </c>
      <c r="F170" s="19">
        <v>0</v>
      </c>
      <c r="G170" s="19">
        <v>85680</v>
      </c>
      <c r="H170" s="19">
        <v>0</v>
      </c>
      <c r="I170" s="19">
        <v>0</v>
      </c>
    </row>
    <row r="171" spans="1:13" ht="15" customHeight="1">
      <c r="A171" s="17">
        <v>2023</v>
      </c>
      <c r="B171" s="17" t="s">
        <v>97</v>
      </c>
      <c r="C171" s="14" t="s">
        <v>65</v>
      </c>
      <c r="D171" s="19">
        <v>74595156</v>
      </c>
      <c r="E171" s="23">
        <v>2563437903.237</v>
      </c>
      <c r="F171" s="19">
        <v>0</v>
      </c>
      <c r="G171" s="19">
        <v>74595156</v>
      </c>
      <c r="H171" s="19">
        <v>0</v>
      </c>
      <c r="I171" s="19">
        <v>0</v>
      </c>
    </row>
    <row r="172" spans="1:13" ht="15" customHeight="1">
      <c r="A172" s="17">
        <v>2023</v>
      </c>
      <c r="B172" s="17" t="s">
        <v>97</v>
      </c>
      <c r="C172" s="14" t="s">
        <v>66</v>
      </c>
      <c r="D172" s="19">
        <v>0</v>
      </c>
      <c r="E172" s="23">
        <v>0</v>
      </c>
      <c r="F172" s="19">
        <v>0</v>
      </c>
      <c r="G172" s="19">
        <v>0</v>
      </c>
      <c r="H172" s="19">
        <v>0</v>
      </c>
      <c r="I172" s="19">
        <v>0</v>
      </c>
    </row>
    <row r="173" spans="1:13" ht="15" customHeight="1">
      <c r="A173" s="17">
        <v>2023</v>
      </c>
      <c r="B173" s="17" t="s">
        <v>98</v>
      </c>
      <c r="C173" s="17" t="s">
        <v>0</v>
      </c>
      <c r="D173" s="4">
        <f>SUM(D174:D184)</f>
        <v>94479553</v>
      </c>
      <c r="E173" s="4">
        <f>SUM(E174:E184)</f>
        <v>7324566387.4309988</v>
      </c>
      <c r="F173" s="4">
        <f>SUM(F174:F184)</f>
        <v>1770635.2087790361</v>
      </c>
      <c r="G173" s="4">
        <f t="shared" ref="G173:I173" si="14">SUM(G174:G184)</f>
        <v>92538615.791220963</v>
      </c>
      <c r="H173" s="4">
        <f t="shared" si="14"/>
        <v>85146.765667136729</v>
      </c>
      <c r="I173" s="4">
        <f t="shared" si="14"/>
        <v>85155.234332863256</v>
      </c>
    </row>
    <row r="174" spans="1:13" ht="15" customHeight="1">
      <c r="A174" s="17">
        <v>2023</v>
      </c>
      <c r="B174" s="17" t="s">
        <v>98</v>
      </c>
      <c r="C174" s="14" t="s">
        <v>73</v>
      </c>
      <c r="D174" s="19">
        <v>111623</v>
      </c>
      <c r="E174" s="23">
        <v>23790283.488000002</v>
      </c>
      <c r="F174" s="19">
        <v>12810.701437270438</v>
      </c>
      <c r="G174" s="19">
        <v>98812.298562729557</v>
      </c>
      <c r="H174" s="19">
        <v>0</v>
      </c>
      <c r="I174" s="19">
        <v>0</v>
      </c>
    </row>
    <row r="175" spans="1:13" ht="15" customHeight="1">
      <c r="A175" s="17">
        <v>2023</v>
      </c>
      <c r="B175" s="17" t="s">
        <v>98</v>
      </c>
      <c r="C175" s="14" t="s">
        <v>74</v>
      </c>
      <c r="D175" s="19">
        <v>181873</v>
      </c>
      <c r="E175" s="23">
        <v>68560740.511999995</v>
      </c>
      <c r="F175" s="19">
        <v>8310</v>
      </c>
      <c r="G175" s="19">
        <v>91653</v>
      </c>
      <c r="H175" s="19">
        <v>15539</v>
      </c>
      <c r="I175" s="19">
        <v>66371</v>
      </c>
    </row>
    <row r="176" spans="1:13" ht="15" customHeight="1">
      <c r="A176" s="17">
        <v>2023</v>
      </c>
      <c r="B176" s="17" t="s">
        <v>98</v>
      </c>
      <c r="C176" s="14" t="s">
        <v>71</v>
      </c>
      <c r="D176" s="19">
        <v>204473</v>
      </c>
      <c r="E176" s="23">
        <v>294441.12</v>
      </c>
      <c r="F176" s="19">
        <v>0</v>
      </c>
      <c r="G176" s="19">
        <v>204473</v>
      </c>
      <c r="H176" s="19">
        <v>0</v>
      </c>
      <c r="I176" s="19">
        <v>0</v>
      </c>
    </row>
    <row r="177" spans="1:9" ht="15" customHeight="1">
      <c r="A177" s="17">
        <v>2023</v>
      </c>
      <c r="B177" s="17" t="s">
        <v>98</v>
      </c>
      <c r="C177" s="14" t="s">
        <v>72</v>
      </c>
      <c r="D177" s="19">
        <v>2011243</v>
      </c>
      <c r="E177" s="23">
        <v>461786544</v>
      </c>
      <c r="F177" s="19">
        <v>154976.27300890244</v>
      </c>
      <c r="G177" s="19">
        <v>1820535.7269910977</v>
      </c>
      <c r="H177" s="19">
        <v>35731</v>
      </c>
      <c r="I177" s="19">
        <v>0</v>
      </c>
    </row>
    <row r="178" spans="1:9" ht="15" customHeight="1">
      <c r="A178" s="17">
        <v>2023</v>
      </c>
      <c r="B178" s="17" t="s">
        <v>98</v>
      </c>
      <c r="C178" s="14" t="s">
        <v>69</v>
      </c>
      <c r="D178" s="19">
        <v>1514052</v>
      </c>
      <c r="E178" s="23">
        <v>570126584.00000012</v>
      </c>
      <c r="F178" s="19">
        <v>140745</v>
      </c>
      <c r="G178" s="19">
        <v>1373307</v>
      </c>
      <c r="H178" s="19">
        <v>0</v>
      </c>
      <c r="I178" s="19">
        <v>0</v>
      </c>
    </row>
    <row r="179" spans="1:9" ht="15" customHeight="1">
      <c r="A179" s="17">
        <v>2023</v>
      </c>
      <c r="B179" s="17" t="s">
        <v>98</v>
      </c>
      <c r="C179" s="14" t="s">
        <v>67</v>
      </c>
      <c r="D179" s="19">
        <v>955568</v>
      </c>
      <c r="E179" s="23">
        <v>49721325</v>
      </c>
      <c r="F179" s="19">
        <v>0</v>
      </c>
      <c r="G179" s="19">
        <v>955568</v>
      </c>
      <c r="H179" s="19">
        <v>0</v>
      </c>
      <c r="I179" s="19">
        <v>0</v>
      </c>
    </row>
    <row r="180" spans="1:9" ht="15" customHeight="1">
      <c r="A180" s="17">
        <v>2023</v>
      </c>
      <c r="B180" s="17" t="s">
        <v>98</v>
      </c>
      <c r="C180" s="14" t="s">
        <v>68</v>
      </c>
      <c r="D180" s="19">
        <v>16441541</v>
      </c>
      <c r="E180" s="23">
        <v>3797022770.999999</v>
      </c>
      <c r="F180" s="19">
        <v>1448721.2343328632</v>
      </c>
      <c r="G180" s="19">
        <v>14940158.765667137</v>
      </c>
      <c r="H180" s="19">
        <v>33876.765667136737</v>
      </c>
      <c r="I180" s="19">
        <v>18784.234332863256</v>
      </c>
    </row>
    <row r="181" spans="1:9" ht="15" customHeight="1">
      <c r="A181" s="17">
        <v>2023</v>
      </c>
      <c r="B181" s="17" t="s">
        <v>98</v>
      </c>
      <c r="C181" s="14" t="s">
        <v>62</v>
      </c>
      <c r="D181" s="19">
        <v>786177</v>
      </c>
      <c r="E181" s="23">
        <v>12733422.153999999</v>
      </c>
      <c r="F181" s="19">
        <v>5072</v>
      </c>
      <c r="G181" s="19">
        <v>781105</v>
      </c>
      <c r="H181" s="19">
        <v>0</v>
      </c>
      <c r="I181" s="19">
        <v>0</v>
      </c>
    </row>
    <row r="182" spans="1:9" ht="15" customHeight="1">
      <c r="A182" s="17">
        <v>2023</v>
      </c>
      <c r="B182" s="17" t="s">
        <v>98</v>
      </c>
      <c r="C182" s="14" t="s">
        <v>70</v>
      </c>
      <c r="D182" s="19">
        <v>113268</v>
      </c>
      <c r="E182" s="23">
        <v>4442364.648</v>
      </c>
      <c r="F182" s="19">
        <v>0</v>
      </c>
      <c r="G182" s="19">
        <v>113268</v>
      </c>
      <c r="H182" s="19">
        <v>0</v>
      </c>
      <c r="I182" s="19">
        <v>0</v>
      </c>
    </row>
    <row r="183" spans="1:9" ht="15" customHeight="1">
      <c r="A183" s="17">
        <v>2023</v>
      </c>
      <c r="B183" s="17" t="s">
        <v>98</v>
      </c>
      <c r="C183" s="14" t="s">
        <v>65</v>
      </c>
      <c r="D183" s="19">
        <v>72159735</v>
      </c>
      <c r="E183" s="23">
        <v>2336087911.5089998</v>
      </c>
      <c r="F183" s="19">
        <v>0</v>
      </c>
      <c r="G183" s="19">
        <v>72159735</v>
      </c>
      <c r="H183" s="19">
        <v>0</v>
      </c>
      <c r="I183" s="19">
        <v>0</v>
      </c>
    </row>
    <row r="184" spans="1:9" ht="15" customHeight="1">
      <c r="A184" s="17">
        <v>2023</v>
      </c>
      <c r="B184" s="17" t="s">
        <v>98</v>
      </c>
      <c r="C184" s="14" t="s">
        <v>66</v>
      </c>
      <c r="D184" s="19">
        <v>0</v>
      </c>
      <c r="E184" s="23">
        <v>0</v>
      </c>
      <c r="F184" s="19">
        <v>0</v>
      </c>
      <c r="G184" s="19">
        <v>0</v>
      </c>
      <c r="H184" s="19">
        <v>0</v>
      </c>
      <c r="I184" s="19">
        <v>0</v>
      </c>
    </row>
    <row r="185" spans="1:9" ht="15" customHeight="1">
      <c r="A185" s="17">
        <v>2023</v>
      </c>
      <c r="B185" s="17" t="s">
        <v>99</v>
      </c>
      <c r="C185" s="17" t="s">
        <v>0</v>
      </c>
      <c r="D185" s="4">
        <f>SUM(D186:D196)</f>
        <v>98314130</v>
      </c>
      <c r="E185" s="4">
        <f>SUM(E186:E196)</f>
        <v>6319846659.7609997</v>
      </c>
      <c r="F185" s="4">
        <f>SUM(F186:F196)</f>
        <v>1463560.5965477279</v>
      </c>
      <c r="G185" s="4">
        <f t="shared" ref="G185:I185" si="15">SUM(G186:G196)</f>
        <v>96734307.403452277</v>
      </c>
      <c r="H185" s="4">
        <f t="shared" si="15"/>
        <v>55435.819587628866</v>
      </c>
      <c r="I185" s="4">
        <f t="shared" si="15"/>
        <v>60826.180412371134</v>
      </c>
    </row>
    <row r="186" spans="1:9" ht="15" customHeight="1">
      <c r="A186" s="17">
        <v>2023</v>
      </c>
      <c r="B186" s="17" t="s">
        <v>99</v>
      </c>
      <c r="C186" s="14" t="s">
        <v>73</v>
      </c>
      <c r="D186" s="19">
        <v>150270</v>
      </c>
      <c r="E186" s="23">
        <v>37986899.504000001</v>
      </c>
      <c r="F186" s="19">
        <v>17502.825285589697</v>
      </c>
      <c r="G186" s="19">
        <v>132767.17471441033</v>
      </c>
      <c r="H186" s="19">
        <v>0</v>
      </c>
      <c r="I186" s="19">
        <v>0</v>
      </c>
    </row>
    <row r="187" spans="1:9" ht="15" customHeight="1">
      <c r="A187" s="17">
        <v>2023</v>
      </c>
      <c r="B187" s="17" t="s">
        <v>99</v>
      </c>
      <c r="C187" s="14" t="s">
        <v>74</v>
      </c>
      <c r="D187" s="19">
        <v>135251</v>
      </c>
      <c r="E187" s="23">
        <v>50898635.495999999</v>
      </c>
      <c r="F187" s="19">
        <v>5655</v>
      </c>
      <c r="G187" s="19">
        <v>68765</v>
      </c>
      <c r="H187" s="19">
        <v>10680</v>
      </c>
      <c r="I187" s="19">
        <v>50151</v>
      </c>
    </row>
    <row r="188" spans="1:9" ht="15" customHeight="1">
      <c r="A188" s="17">
        <v>2023</v>
      </c>
      <c r="B188" s="17" t="s">
        <v>99</v>
      </c>
      <c r="C188" s="14" t="s">
        <v>71</v>
      </c>
      <c r="D188" s="19">
        <v>82617</v>
      </c>
      <c r="E188" s="23">
        <v>118968.47999999998</v>
      </c>
      <c r="F188" s="19">
        <v>0</v>
      </c>
      <c r="G188" s="19">
        <v>82617</v>
      </c>
      <c r="H188" s="19">
        <v>0</v>
      </c>
      <c r="I188" s="19">
        <v>0</v>
      </c>
    </row>
    <row r="189" spans="1:9" ht="15" customHeight="1">
      <c r="A189" s="17">
        <v>2023</v>
      </c>
      <c r="B189" s="17" t="s">
        <v>99</v>
      </c>
      <c r="C189" s="14" t="s">
        <v>72</v>
      </c>
      <c r="D189" s="19">
        <v>2013047</v>
      </c>
      <c r="E189" s="23">
        <v>427801445.82200003</v>
      </c>
      <c r="F189" s="19">
        <v>180606.59084976706</v>
      </c>
      <c r="G189" s="19">
        <v>1800656.409150233</v>
      </c>
      <c r="H189" s="19">
        <v>31784</v>
      </c>
      <c r="I189" s="19">
        <v>0</v>
      </c>
    </row>
    <row r="190" spans="1:9" ht="15" customHeight="1">
      <c r="A190" s="17">
        <v>2023</v>
      </c>
      <c r="B190" s="17" t="s">
        <v>99</v>
      </c>
      <c r="C190" s="14" t="s">
        <v>69</v>
      </c>
      <c r="D190" s="19">
        <v>1303081</v>
      </c>
      <c r="E190" s="23">
        <v>451605508.00000006</v>
      </c>
      <c r="F190" s="19">
        <v>124805</v>
      </c>
      <c r="G190" s="19">
        <v>1178276</v>
      </c>
      <c r="H190" s="19">
        <v>0</v>
      </c>
      <c r="I190" s="19">
        <v>0</v>
      </c>
    </row>
    <row r="191" spans="1:9" ht="15" customHeight="1">
      <c r="A191" s="17">
        <v>2023</v>
      </c>
      <c r="B191" s="17" t="s">
        <v>99</v>
      </c>
      <c r="C191" s="14" t="s">
        <v>67</v>
      </c>
      <c r="D191" s="19">
        <v>1043664</v>
      </c>
      <c r="E191" s="23">
        <v>54746889</v>
      </c>
      <c r="F191" s="19">
        <v>0</v>
      </c>
      <c r="G191" s="19">
        <v>1043664</v>
      </c>
      <c r="H191" s="19">
        <v>0</v>
      </c>
      <c r="I191" s="19">
        <v>0</v>
      </c>
    </row>
    <row r="192" spans="1:9" ht="15" customHeight="1">
      <c r="A192" s="17">
        <v>2023</v>
      </c>
      <c r="B192" s="17" t="s">
        <v>99</v>
      </c>
      <c r="C192" s="14" t="s">
        <v>68</v>
      </c>
      <c r="D192" s="19">
        <v>13872043</v>
      </c>
      <c r="E192" s="23">
        <v>2679511736</v>
      </c>
      <c r="F192" s="19">
        <v>1130233.1804123712</v>
      </c>
      <c r="G192" s="19">
        <v>12718162.819587627</v>
      </c>
      <c r="H192" s="19">
        <v>12971.819587628866</v>
      </c>
      <c r="I192" s="19">
        <v>10675.180412371134</v>
      </c>
    </row>
    <row r="193" spans="1:9" ht="15" customHeight="1">
      <c r="A193" s="17">
        <v>2023</v>
      </c>
      <c r="B193" s="17" t="s">
        <v>99</v>
      </c>
      <c r="C193" s="14" t="s">
        <v>62</v>
      </c>
      <c r="D193" s="19">
        <v>1017773</v>
      </c>
      <c r="E193" s="23">
        <v>12864483.459000001</v>
      </c>
      <c r="F193" s="19">
        <v>4758</v>
      </c>
      <c r="G193" s="19">
        <v>1013015</v>
      </c>
      <c r="H193" s="19">
        <v>0</v>
      </c>
      <c r="I193" s="19">
        <v>0</v>
      </c>
    </row>
    <row r="194" spans="1:9" ht="15" customHeight="1">
      <c r="A194" s="17">
        <v>2023</v>
      </c>
      <c r="B194" s="17" t="s">
        <v>99</v>
      </c>
      <c r="C194" s="14" t="s">
        <v>70</v>
      </c>
      <c r="D194" s="19">
        <v>69801</v>
      </c>
      <c r="E194" s="23">
        <v>3739375.3280000002</v>
      </c>
      <c r="F194" s="19">
        <v>0</v>
      </c>
      <c r="G194" s="19">
        <v>69801</v>
      </c>
      <c r="H194" s="19">
        <v>0</v>
      </c>
      <c r="I194" s="19">
        <v>0</v>
      </c>
    </row>
    <row r="195" spans="1:9" ht="15" customHeight="1">
      <c r="A195" s="17">
        <v>2023</v>
      </c>
      <c r="B195" s="17" t="s">
        <v>99</v>
      </c>
      <c r="C195" s="14" t="s">
        <v>65</v>
      </c>
      <c r="D195" s="19">
        <v>78626583</v>
      </c>
      <c r="E195" s="23">
        <v>2600572718.6719999</v>
      </c>
      <c r="F195" s="19">
        <v>0</v>
      </c>
      <c r="G195" s="19">
        <v>78626583</v>
      </c>
      <c r="H195" s="19">
        <v>0</v>
      </c>
      <c r="I195" s="19">
        <v>0</v>
      </c>
    </row>
    <row r="196" spans="1:9" ht="15" customHeight="1">
      <c r="A196" s="17">
        <v>2023</v>
      </c>
      <c r="B196" s="17" t="s">
        <v>99</v>
      </c>
      <c r="C196" s="14" t="s">
        <v>66</v>
      </c>
      <c r="D196" s="19">
        <v>0</v>
      </c>
      <c r="E196" s="23">
        <v>0</v>
      </c>
      <c r="F196" s="19">
        <v>0</v>
      </c>
      <c r="G196" s="19">
        <v>0</v>
      </c>
      <c r="H196" s="19">
        <v>0</v>
      </c>
      <c r="I196" s="19">
        <v>0</v>
      </c>
    </row>
  </sheetData>
  <sortState ref="C6:I16">
    <sortCondition ref="C6"/>
  </sortState>
  <mergeCells count="3">
    <mergeCell ref="D3:E3"/>
    <mergeCell ref="F3:I3"/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85"/>
  <sheetViews>
    <sheetView zoomScaleNormal="100" workbookViewId="0">
      <pane xSplit="3" ySplit="5" topLeftCell="D66" activePane="bottomRight" state="frozen"/>
      <selection pane="topRight" activeCell="D1" sqref="D1"/>
      <selection pane="bottomLeft" activeCell="A6" sqref="A6"/>
      <selection pane="bottomRight" activeCell="I87" sqref="I87"/>
    </sheetView>
  </sheetViews>
  <sheetFormatPr defaultRowHeight="15" customHeight="1"/>
  <cols>
    <col min="1" max="1" width="9.5703125" customWidth="1"/>
    <col min="2" max="2" width="13.5703125" customWidth="1"/>
    <col min="3" max="3" width="31.7109375" bestFit="1" customWidth="1"/>
    <col min="4" max="8" width="13.5703125" style="19" customWidth="1"/>
    <col min="9" max="9" width="19.28515625" style="19" bestFit="1" customWidth="1"/>
    <col min="10" max="10" width="15.7109375" style="19" bestFit="1" customWidth="1"/>
    <col min="11" max="11" width="42.7109375" style="19" customWidth="1"/>
    <col min="12" max="13" width="9.85546875" bestFit="1" customWidth="1"/>
  </cols>
  <sheetData>
    <row r="1" spans="1:12" s="1" customFormat="1" ht="38.1" customHeight="1">
      <c r="A1" s="33" t="s">
        <v>104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>
      <c r="A2" s="16"/>
      <c r="B2" s="16"/>
      <c r="C2" s="16"/>
      <c r="D2" s="16"/>
      <c r="E2" s="16"/>
      <c r="F2" s="16"/>
      <c r="G2" s="16"/>
      <c r="H2" s="16"/>
      <c r="I2" s="16"/>
      <c r="J2"/>
      <c r="K2"/>
    </row>
    <row r="3" spans="1:12">
      <c r="A3" s="17" t="s">
        <v>47</v>
      </c>
      <c r="B3" s="17" t="s">
        <v>46</v>
      </c>
      <c r="C3" s="17" t="s">
        <v>59</v>
      </c>
      <c r="D3" s="36" t="s">
        <v>83</v>
      </c>
      <c r="E3" s="36"/>
      <c r="F3" s="36"/>
      <c r="G3" s="36"/>
      <c r="H3" s="36"/>
      <c r="I3" s="37" t="s">
        <v>84</v>
      </c>
      <c r="J3" s="37"/>
      <c r="K3" s="37"/>
    </row>
    <row r="4" spans="1:12">
      <c r="A4" s="17"/>
      <c r="B4" s="17"/>
      <c r="C4" s="17"/>
      <c r="D4" s="36" t="s">
        <v>85</v>
      </c>
      <c r="E4" s="36"/>
      <c r="F4" s="36" t="s">
        <v>86</v>
      </c>
      <c r="G4" s="36"/>
      <c r="H4" s="35" t="s">
        <v>87</v>
      </c>
      <c r="I4" s="35" t="s">
        <v>88</v>
      </c>
      <c r="J4" s="35" t="s">
        <v>89</v>
      </c>
      <c r="K4" s="35" t="s">
        <v>90</v>
      </c>
    </row>
    <row r="5" spans="1:12">
      <c r="A5" s="17"/>
      <c r="B5" s="17"/>
      <c r="C5" s="14"/>
      <c r="D5" s="28" t="s">
        <v>91</v>
      </c>
      <c r="E5" s="28" t="s">
        <v>92</v>
      </c>
      <c r="F5" s="28" t="s">
        <v>91</v>
      </c>
      <c r="G5" s="28" t="s">
        <v>92</v>
      </c>
      <c r="H5" s="35"/>
      <c r="I5" s="35"/>
      <c r="J5" s="35"/>
      <c r="K5" s="35"/>
    </row>
    <row r="6" spans="1:12" ht="15" customHeight="1">
      <c r="A6" s="17">
        <v>2020</v>
      </c>
      <c r="B6" s="17" t="s">
        <v>96</v>
      </c>
      <c r="C6" s="17" t="s">
        <v>0</v>
      </c>
      <c r="D6" s="24">
        <f t="shared" ref="D6:K6" si="0">SUM(D7:D9)</f>
        <v>29091623</v>
      </c>
      <c r="E6" s="24">
        <f t="shared" si="0"/>
        <v>13790371</v>
      </c>
      <c r="F6" s="24">
        <f t="shared" si="0"/>
        <v>38012959</v>
      </c>
      <c r="G6" s="24">
        <f t="shared" si="0"/>
        <v>21208249</v>
      </c>
      <c r="H6" s="24">
        <f t="shared" si="0"/>
        <v>6713521</v>
      </c>
      <c r="I6" s="24">
        <f t="shared" si="0"/>
        <v>29591601</v>
      </c>
      <c r="J6" s="24">
        <f t="shared" si="0"/>
        <v>25092411</v>
      </c>
      <c r="K6" s="24">
        <f t="shared" si="0"/>
        <v>19134091</v>
      </c>
    </row>
    <row r="7" spans="1:12" ht="15" customHeight="1">
      <c r="A7" s="17">
        <v>2020</v>
      </c>
      <c r="B7" s="17" t="s">
        <v>96</v>
      </c>
      <c r="C7" s="14" t="s">
        <v>93</v>
      </c>
      <c r="D7" s="19">
        <v>28177392</v>
      </c>
      <c r="E7" s="19">
        <v>13703199</v>
      </c>
      <c r="F7" s="19">
        <v>38006134</v>
      </c>
      <c r="G7" s="19">
        <v>21207422</v>
      </c>
      <c r="H7" s="19">
        <v>6713521</v>
      </c>
      <c r="I7" s="19">
        <v>28773317</v>
      </c>
      <c r="J7" s="19">
        <v>25091816</v>
      </c>
      <c r="K7" s="19">
        <v>19052131</v>
      </c>
    </row>
    <row r="8" spans="1:12" ht="15" customHeight="1">
      <c r="A8" s="17">
        <v>2020</v>
      </c>
      <c r="B8" s="17" t="s">
        <v>96</v>
      </c>
      <c r="C8" s="14" t="s">
        <v>70</v>
      </c>
      <c r="D8" s="19">
        <v>46607</v>
      </c>
      <c r="E8" s="19">
        <v>4309</v>
      </c>
      <c r="F8" s="19">
        <v>0</v>
      </c>
      <c r="G8" s="19">
        <v>0</v>
      </c>
      <c r="H8" s="19">
        <v>0</v>
      </c>
      <c r="I8" s="19">
        <v>21497</v>
      </c>
      <c r="J8" s="19">
        <v>3</v>
      </c>
      <c r="K8" s="19">
        <v>4890</v>
      </c>
    </row>
    <row r="9" spans="1:12" ht="15" customHeight="1">
      <c r="A9" s="17">
        <v>2020</v>
      </c>
      <c r="B9" s="17" t="s">
        <v>96</v>
      </c>
      <c r="C9" s="14" t="s">
        <v>94</v>
      </c>
      <c r="D9" s="19">
        <v>867624</v>
      </c>
      <c r="E9" s="19">
        <v>82863</v>
      </c>
      <c r="F9" s="19">
        <v>6825</v>
      </c>
      <c r="G9" s="19">
        <v>827</v>
      </c>
      <c r="H9" s="19">
        <v>0</v>
      </c>
      <c r="I9" s="19">
        <v>796787</v>
      </c>
      <c r="J9" s="19">
        <v>592</v>
      </c>
      <c r="K9" s="19">
        <v>77070</v>
      </c>
    </row>
    <row r="10" spans="1:12" ht="15" customHeight="1">
      <c r="A10" s="17">
        <v>2020</v>
      </c>
      <c r="B10" s="17" t="s">
        <v>96</v>
      </c>
      <c r="C10" s="14" t="s">
        <v>95</v>
      </c>
      <c r="D10" s="19">
        <v>118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2" ht="15" customHeight="1">
      <c r="A11" s="17">
        <v>2020</v>
      </c>
      <c r="B11" s="17" t="s">
        <v>97</v>
      </c>
      <c r="C11" s="17" t="s">
        <v>0</v>
      </c>
      <c r="D11" s="24">
        <f t="shared" ref="D11:K11" si="1">SUM(D12:D14)</f>
        <v>12322965</v>
      </c>
      <c r="E11" s="24">
        <f t="shared" si="1"/>
        <v>5364053</v>
      </c>
      <c r="F11" s="24">
        <f t="shared" si="1"/>
        <v>14732499</v>
      </c>
      <c r="G11" s="24">
        <f t="shared" si="1"/>
        <v>7059787</v>
      </c>
      <c r="H11" s="24">
        <f t="shared" si="1"/>
        <v>3391716</v>
      </c>
      <c r="I11" s="24">
        <f t="shared" si="1"/>
        <v>13705502</v>
      </c>
      <c r="J11" s="24">
        <f t="shared" si="1"/>
        <v>6513171</v>
      </c>
      <c r="K11" s="24">
        <f t="shared" si="1"/>
        <v>10228507</v>
      </c>
    </row>
    <row r="12" spans="1:12" ht="15" customHeight="1">
      <c r="A12" s="17">
        <v>2020</v>
      </c>
      <c r="B12" s="17" t="s">
        <v>97</v>
      </c>
      <c r="C12" s="14" t="s">
        <v>93</v>
      </c>
      <c r="D12" s="19">
        <v>12222002</v>
      </c>
      <c r="E12" s="19">
        <v>5294599</v>
      </c>
      <c r="F12" s="19">
        <v>14732071</v>
      </c>
      <c r="G12" s="19">
        <v>7059736</v>
      </c>
      <c r="H12" s="19">
        <v>3391716</v>
      </c>
      <c r="I12" s="19">
        <v>13673691</v>
      </c>
      <c r="J12" s="19">
        <v>6513171</v>
      </c>
      <c r="K12" s="19">
        <v>10159542</v>
      </c>
      <c r="L12" s="25"/>
    </row>
    <row r="13" spans="1:12" ht="15" customHeight="1">
      <c r="A13" s="17">
        <v>2020</v>
      </c>
      <c r="B13" s="17" t="s">
        <v>97</v>
      </c>
      <c r="C13" s="14" t="s">
        <v>70</v>
      </c>
      <c r="D13" s="19">
        <v>711</v>
      </c>
      <c r="E13" s="19">
        <v>11</v>
      </c>
      <c r="F13" s="19">
        <v>0</v>
      </c>
      <c r="G13" s="19">
        <v>0</v>
      </c>
      <c r="H13" s="19">
        <v>0</v>
      </c>
      <c r="I13" s="19">
        <v>85</v>
      </c>
      <c r="J13" s="19">
        <v>0</v>
      </c>
      <c r="K13" s="19">
        <v>11</v>
      </c>
    </row>
    <row r="14" spans="1:12" ht="15" customHeight="1">
      <c r="A14" s="17">
        <v>2020</v>
      </c>
      <c r="B14" s="17" t="s">
        <v>97</v>
      </c>
      <c r="C14" s="14" t="s">
        <v>94</v>
      </c>
      <c r="D14" s="19">
        <v>100252</v>
      </c>
      <c r="E14" s="19">
        <v>69443</v>
      </c>
      <c r="F14" s="19">
        <v>428</v>
      </c>
      <c r="G14" s="19">
        <v>51</v>
      </c>
      <c r="H14" s="19">
        <v>0</v>
      </c>
      <c r="I14" s="19">
        <v>31726</v>
      </c>
      <c r="J14" s="19">
        <v>0</v>
      </c>
      <c r="K14" s="19">
        <v>68954</v>
      </c>
    </row>
    <row r="15" spans="1:12" ht="15" customHeight="1">
      <c r="A15" s="17">
        <v>2020</v>
      </c>
      <c r="B15" s="17" t="s">
        <v>97</v>
      </c>
      <c r="C15" s="14" t="s">
        <v>95</v>
      </c>
      <c r="D15" s="19">
        <v>59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2" ht="15" customHeight="1">
      <c r="A16" s="17">
        <v>2020</v>
      </c>
      <c r="B16" s="17" t="s">
        <v>98</v>
      </c>
      <c r="C16" s="17" t="s">
        <v>0</v>
      </c>
      <c r="D16" s="24">
        <f t="shared" ref="D16:K16" si="2">SUM(D17:D19)</f>
        <v>30797547</v>
      </c>
      <c r="E16" s="24">
        <f t="shared" si="2"/>
        <v>14862785</v>
      </c>
      <c r="F16" s="24">
        <f t="shared" si="2"/>
        <v>24570359</v>
      </c>
      <c r="G16" s="24">
        <f t="shared" si="2"/>
        <v>14040075</v>
      </c>
      <c r="H16" s="24">
        <f t="shared" si="2"/>
        <v>5274118</v>
      </c>
      <c r="I16" s="24">
        <f t="shared" si="2"/>
        <v>25133506</v>
      </c>
      <c r="J16" s="24">
        <f t="shared" si="2"/>
        <v>19460678</v>
      </c>
      <c r="K16" s="24">
        <f t="shared" si="2"/>
        <v>16047840</v>
      </c>
    </row>
    <row r="17" spans="1:13" ht="15" customHeight="1">
      <c r="A17" s="17">
        <v>2020</v>
      </c>
      <c r="B17" s="17" t="s">
        <v>98</v>
      </c>
      <c r="C17" s="14" t="s">
        <v>93</v>
      </c>
      <c r="D17" s="19">
        <v>29912769</v>
      </c>
      <c r="E17" s="19">
        <v>14833590</v>
      </c>
      <c r="F17" s="19">
        <v>24553018</v>
      </c>
      <c r="G17" s="19">
        <v>14038370</v>
      </c>
      <c r="H17" s="19">
        <v>5273883</v>
      </c>
      <c r="I17" s="19">
        <v>24277378</v>
      </c>
      <c r="J17" s="19">
        <v>19459908</v>
      </c>
      <c r="K17" s="19">
        <v>16035818</v>
      </c>
      <c r="L17" s="25"/>
    </row>
    <row r="18" spans="1:13" ht="15" customHeight="1">
      <c r="A18" s="17">
        <v>2020</v>
      </c>
      <c r="B18" s="17" t="s">
        <v>98</v>
      </c>
      <c r="C18" s="14" t="s">
        <v>70</v>
      </c>
      <c r="D18" s="19">
        <v>61551</v>
      </c>
      <c r="E18" s="19">
        <v>3939</v>
      </c>
      <c r="F18" s="19">
        <v>0</v>
      </c>
      <c r="G18" s="19">
        <v>0</v>
      </c>
      <c r="H18" s="19">
        <v>0</v>
      </c>
      <c r="I18" s="19">
        <v>23485</v>
      </c>
      <c r="J18" s="19">
        <v>10</v>
      </c>
      <c r="K18" s="19">
        <v>4622</v>
      </c>
    </row>
    <row r="19" spans="1:13" ht="15" customHeight="1">
      <c r="A19" s="17">
        <v>2020</v>
      </c>
      <c r="B19" s="17" t="s">
        <v>98</v>
      </c>
      <c r="C19" s="14" t="s">
        <v>94</v>
      </c>
      <c r="D19" s="19">
        <v>823227</v>
      </c>
      <c r="E19" s="19">
        <v>25256</v>
      </c>
      <c r="F19" s="19">
        <v>17341</v>
      </c>
      <c r="G19" s="19">
        <v>1705</v>
      </c>
      <c r="H19" s="19">
        <v>235</v>
      </c>
      <c r="I19" s="19">
        <v>832643</v>
      </c>
      <c r="J19" s="19">
        <v>760</v>
      </c>
      <c r="K19" s="19">
        <v>7400</v>
      </c>
    </row>
    <row r="20" spans="1:13" ht="15" customHeight="1">
      <c r="A20" s="17">
        <v>2020</v>
      </c>
      <c r="B20" s="17" t="s">
        <v>98</v>
      </c>
      <c r="C20" s="14" t="s">
        <v>95</v>
      </c>
      <c r="D20" s="19">
        <v>12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  <row r="21" spans="1:13" ht="15" customHeight="1">
      <c r="A21" s="17">
        <v>2020</v>
      </c>
      <c r="B21" s="17" t="s">
        <v>99</v>
      </c>
      <c r="C21" s="17" t="s">
        <v>0</v>
      </c>
      <c r="D21" s="24">
        <f t="shared" ref="D21:K21" si="3">SUM(D22:D24)</f>
        <v>18508815.267579909</v>
      </c>
      <c r="E21" s="24">
        <f t="shared" si="3"/>
        <v>8314482</v>
      </c>
      <c r="F21" s="24">
        <f t="shared" si="3"/>
        <v>21519103</v>
      </c>
      <c r="G21" s="24">
        <f t="shared" si="3"/>
        <v>12229975</v>
      </c>
      <c r="H21" s="24">
        <f t="shared" si="3"/>
        <v>4463497.7324200915</v>
      </c>
      <c r="I21" s="24">
        <f t="shared" si="3"/>
        <v>18401266.267579909</v>
      </c>
      <c r="J21" s="24">
        <f t="shared" si="3"/>
        <v>13055410</v>
      </c>
      <c r="K21" s="24">
        <f t="shared" si="3"/>
        <v>13034739.732420091</v>
      </c>
    </row>
    <row r="22" spans="1:13" ht="15" customHeight="1">
      <c r="A22" s="17">
        <v>2020</v>
      </c>
      <c r="B22" s="17" t="s">
        <v>99</v>
      </c>
      <c r="C22" s="14" t="s">
        <v>93</v>
      </c>
      <c r="D22" s="19">
        <v>18158707</v>
      </c>
      <c r="E22" s="19">
        <v>8305108</v>
      </c>
      <c r="F22" s="19">
        <v>21516729</v>
      </c>
      <c r="G22" s="19">
        <v>12229690</v>
      </c>
      <c r="H22" s="19">
        <v>4463497.7324200915</v>
      </c>
      <c r="I22" s="19">
        <v>18065425.267579909</v>
      </c>
      <c r="J22" s="19">
        <v>13055362</v>
      </c>
      <c r="K22" s="19">
        <v>13027755.732420091</v>
      </c>
      <c r="L22" s="25"/>
    </row>
    <row r="23" spans="1:13" ht="15" customHeight="1">
      <c r="A23" s="17">
        <v>2020</v>
      </c>
      <c r="B23" s="17" t="s">
        <v>99</v>
      </c>
      <c r="C23" s="14" t="s">
        <v>70</v>
      </c>
      <c r="D23" s="19">
        <v>13894.267579908676</v>
      </c>
      <c r="E23" s="19">
        <v>70</v>
      </c>
      <c r="F23" s="19">
        <v>0</v>
      </c>
      <c r="G23" s="19">
        <v>0</v>
      </c>
      <c r="H23" s="19">
        <v>0</v>
      </c>
      <c r="I23" s="19">
        <v>3843</v>
      </c>
      <c r="J23" s="19">
        <v>0</v>
      </c>
      <c r="K23" s="19">
        <v>442</v>
      </c>
    </row>
    <row r="24" spans="1:13" ht="15" customHeight="1">
      <c r="A24" s="17">
        <v>2020</v>
      </c>
      <c r="B24" s="17" t="s">
        <v>99</v>
      </c>
      <c r="C24" s="14" t="s">
        <v>94</v>
      </c>
      <c r="D24" s="19">
        <v>336214</v>
      </c>
      <c r="E24" s="19">
        <v>9304</v>
      </c>
      <c r="F24" s="19">
        <v>2374</v>
      </c>
      <c r="G24" s="19">
        <v>285</v>
      </c>
      <c r="H24" s="19">
        <v>0</v>
      </c>
      <c r="I24" s="19">
        <v>331998</v>
      </c>
      <c r="J24" s="19">
        <v>48</v>
      </c>
      <c r="K24" s="19">
        <v>6542</v>
      </c>
    </row>
    <row r="25" spans="1:13" ht="15" customHeight="1">
      <c r="A25" s="17">
        <v>2020</v>
      </c>
      <c r="B25" s="17" t="s">
        <v>99</v>
      </c>
      <c r="C25" s="14" t="s">
        <v>95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1:13" ht="15" customHeight="1">
      <c r="A26" s="17">
        <v>2021</v>
      </c>
      <c r="B26" s="17" t="s">
        <v>96</v>
      </c>
      <c r="C26" s="17" t="s">
        <v>0</v>
      </c>
      <c r="D26" s="24">
        <f t="shared" ref="D26:K26" si="4">SUM(D27:D29)</f>
        <v>19162643</v>
      </c>
      <c r="E26" s="24">
        <f t="shared" si="4"/>
        <v>9000603</v>
      </c>
      <c r="F26" s="24">
        <f t="shared" si="4"/>
        <v>19333963</v>
      </c>
      <c r="G26" s="24">
        <f t="shared" si="4"/>
        <v>9708490</v>
      </c>
      <c r="H26" s="24">
        <f t="shared" si="4"/>
        <v>4573320</v>
      </c>
      <c r="I26" s="24">
        <f t="shared" si="4"/>
        <v>18812342</v>
      </c>
      <c r="J26" s="24">
        <f t="shared" si="4"/>
        <v>11354420</v>
      </c>
      <c r="K26" s="24">
        <f t="shared" si="4"/>
        <v>12903164</v>
      </c>
    </row>
    <row r="27" spans="1:13" ht="15" customHeight="1">
      <c r="A27" s="17">
        <v>2021</v>
      </c>
      <c r="B27" s="17" t="s">
        <v>96</v>
      </c>
      <c r="C27" s="14" t="s">
        <v>93</v>
      </c>
      <c r="D27" s="19">
        <v>18882351</v>
      </c>
      <c r="E27" s="19">
        <v>8995690</v>
      </c>
      <c r="F27" s="19">
        <v>19333725</v>
      </c>
      <c r="G27" s="19">
        <v>9708461</v>
      </c>
      <c r="H27" s="19">
        <v>4573320</v>
      </c>
      <c r="I27" s="19">
        <v>18545322</v>
      </c>
      <c r="J27" s="19">
        <v>11354420</v>
      </c>
      <c r="K27" s="19">
        <v>12889654</v>
      </c>
      <c r="L27" s="19"/>
      <c r="M27" s="25"/>
    </row>
    <row r="28" spans="1:13" ht="15" customHeight="1">
      <c r="A28" s="17">
        <v>2021</v>
      </c>
      <c r="B28" s="17" t="s">
        <v>96</v>
      </c>
      <c r="C28" s="14" t="s">
        <v>70</v>
      </c>
      <c r="D28" s="19">
        <v>11728</v>
      </c>
      <c r="E28" s="19">
        <v>60</v>
      </c>
      <c r="F28" s="19">
        <v>0</v>
      </c>
      <c r="G28" s="19">
        <v>0</v>
      </c>
      <c r="H28" s="19">
        <v>0</v>
      </c>
      <c r="I28" s="19">
        <v>2798</v>
      </c>
      <c r="J28" s="19">
        <v>0</v>
      </c>
      <c r="K28" s="19">
        <v>8930</v>
      </c>
    </row>
    <row r="29" spans="1:13" ht="15" customHeight="1">
      <c r="A29" s="17">
        <v>2021</v>
      </c>
      <c r="B29" s="17" t="s">
        <v>96</v>
      </c>
      <c r="C29" s="14" t="s">
        <v>94</v>
      </c>
      <c r="D29" s="19">
        <v>268564</v>
      </c>
      <c r="E29" s="19">
        <v>4853</v>
      </c>
      <c r="F29" s="19">
        <v>238</v>
      </c>
      <c r="G29" s="19">
        <v>29</v>
      </c>
      <c r="H29" s="19">
        <v>0</v>
      </c>
      <c r="I29" s="19">
        <v>264222</v>
      </c>
      <c r="J29" s="19">
        <v>0</v>
      </c>
      <c r="K29" s="19">
        <v>4580</v>
      </c>
    </row>
    <row r="30" spans="1:13" ht="15" customHeight="1">
      <c r="A30" s="17">
        <v>2021</v>
      </c>
      <c r="B30" s="17" t="s">
        <v>96</v>
      </c>
      <c r="C30" s="14" t="s">
        <v>95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20">
        <v>0</v>
      </c>
      <c r="J30" s="19">
        <v>0</v>
      </c>
      <c r="K30" s="19">
        <v>0</v>
      </c>
    </row>
    <row r="31" spans="1:13" ht="15" customHeight="1">
      <c r="A31" s="17">
        <v>2021</v>
      </c>
      <c r="B31" s="17" t="s">
        <v>97</v>
      </c>
      <c r="C31" s="17" t="s">
        <v>0</v>
      </c>
      <c r="D31" s="24">
        <f t="shared" ref="D31:K31" si="5">SUM(D32:D34)</f>
        <v>26498053</v>
      </c>
      <c r="E31" s="24">
        <f t="shared" si="5"/>
        <v>12919032</v>
      </c>
      <c r="F31" s="24">
        <f t="shared" si="5"/>
        <v>22296157</v>
      </c>
      <c r="G31" s="24">
        <f t="shared" si="5"/>
        <v>12083507.250707131</v>
      </c>
      <c r="H31" s="24">
        <f t="shared" si="5"/>
        <v>5209532</v>
      </c>
      <c r="I31" s="24">
        <f t="shared" si="5"/>
        <v>22572298</v>
      </c>
      <c r="J31" s="24">
        <f t="shared" si="5"/>
        <v>16574582</v>
      </c>
      <c r="K31" s="24">
        <f t="shared" si="5"/>
        <v>14856862</v>
      </c>
    </row>
    <row r="32" spans="1:13" ht="15" customHeight="1">
      <c r="A32" s="17">
        <v>2021</v>
      </c>
      <c r="B32" s="17" t="s">
        <v>97</v>
      </c>
      <c r="C32" s="14" t="s">
        <v>93</v>
      </c>
      <c r="D32" s="19">
        <v>26099516</v>
      </c>
      <c r="E32" s="19">
        <v>12912654</v>
      </c>
      <c r="F32" s="19">
        <v>22292792</v>
      </c>
      <c r="G32" s="19">
        <v>12080348.250707131</v>
      </c>
      <c r="H32" s="19">
        <v>5209532</v>
      </c>
      <c r="I32" s="19">
        <v>22204980</v>
      </c>
      <c r="J32" s="19">
        <v>16574556</v>
      </c>
      <c r="K32" s="19">
        <v>14822304</v>
      </c>
      <c r="L32" s="25"/>
    </row>
    <row r="33" spans="1:12" ht="15" customHeight="1">
      <c r="A33" s="17">
        <v>2021</v>
      </c>
      <c r="B33" s="17" t="s">
        <v>97</v>
      </c>
      <c r="C33" s="14" t="s">
        <v>70</v>
      </c>
      <c r="D33" s="19">
        <v>35418</v>
      </c>
      <c r="E33" s="19">
        <v>345</v>
      </c>
      <c r="F33" s="19">
        <v>0</v>
      </c>
      <c r="G33" s="19">
        <v>0</v>
      </c>
      <c r="H33" s="19">
        <v>0</v>
      </c>
      <c r="I33" s="19">
        <v>4580</v>
      </c>
      <c r="J33" s="19">
        <v>0</v>
      </c>
      <c r="K33" s="19">
        <v>30838</v>
      </c>
    </row>
    <row r="34" spans="1:12" ht="15" customHeight="1">
      <c r="A34" s="17">
        <v>2021</v>
      </c>
      <c r="B34" s="17" t="s">
        <v>97</v>
      </c>
      <c r="C34" s="14" t="s">
        <v>94</v>
      </c>
      <c r="D34" s="19">
        <v>363119</v>
      </c>
      <c r="E34" s="19">
        <v>6033</v>
      </c>
      <c r="F34" s="19">
        <v>3365</v>
      </c>
      <c r="G34" s="19">
        <v>3159</v>
      </c>
      <c r="H34" s="19">
        <v>0</v>
      </c>
      <c r="I34" s="19">
        <v>362738</v>
      </c>
      <c r="J34" s="19">
        <v>26</v>
      </c>
      <c r="K34" s="19">
        <v>3720</v>
      </c>
    </row>
    <row r="35" spans="1:12" ht="15" customHeight="1">
      <c r="A35" s="17">
        <v>2021</v>
      </c>
      <c r="B35" s="17" t="s">
        <v>97</v>
      </c>
      <c r="C35" s="14" t="s">
        <v>95</v>
      </c>
      <c r="D35" s="19">
        <v>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</row>
    <row r="36" spans="1:12" ht="15" customHeight="1">
      <c r="A36" s="17">
        <v>2021</v>
      </c>
      <c r="B36" s="17" t="s">
        <v>98</v>
      </c>
      <c r="C36" s="17" t="s">
        <v>0</v>
      </c>
      <c r="D36" s="24">
        <f t="shared" ref="D36:K36" si="6">SUM(D37:D39)</f>
        <v>39913018</v>
      </c>
      <c r="E36" s="24">
        <f t="shared" si="6"/>
        <v>19855496</v>
      </c>
      <c r="F36" s="24">
        <f t="shared" si="6"/>
        <v>27096073</v>
      </c>
      <c r="G36" s="24">
        <f t="shared" si="6"/>
        <v>15039776</v>
      </c>
      <c r="H36" s="24">
        <f t="shared" si="6"/>
        <v>6319329</v>
      </c>
      <c r="I36" s="24">
        <f t="shared" si="6"/>
        <v>30568620</v>
      </c>
      <c r="J36" s="24">
        <f t="shared" si="6"/>
        <v>24276449</v>
      </c>
      <c r="K36" s="24">
        <f t="shared" si="6"/>
        <v>18483351</v>
      </c>
    </row>
    <row r="37" spans="1:12" ht="15" customHeight="1">
      <c r="A37" s="17">
        <v>2021</v>
      </c>
      <c r="B37" s="17" t="s">
        <v>98</v>
      </c>
      <c r="C37" s="14" t="s">
        <v>93</v>
      </c>
      <c r="D37" s="19">
        <v>39079137</v>
      </c>
      <c r="E37" s="19">
        <v>19832838</v>
      </c>
      <c r="F37" s="19">
        <v>27074617</v>
      </c>
      <c r="G37" s="19">
        <v>15037845</v>
      </c>
      <c r="H37" s="19">
        <v>6319295</v>
      </c>
      <c r="I37" s="19">
        <v>29772395</v>
      </c>
      <c r="J37" s="19">
        <v>24276167</v>
      </c>
      <c r="K37" s="19">
        <v>18424521</v>
      </c>
      <c r="L37" s="25"/>
    </row>
    <row r="38" spans="1:12" ht="15" customHeight="1">
      <c r="A38" s="17">
        <v>2021</v>
      </c>
      <c r="B38" s="17" t="s">
        <v>98</v>
      </c>
      <c r="C38" s="14" t="s">
        <v>70</v>
      </c>
      <c r="D38" s="19">
        <v>76201</v>
      </c>
      <c r="E38" s="19">
        <v>2733</v>
      </c>
      <c r="F38" s="19">
        <v>0</v>
      </c>
      <c r="G38" s="19">
        <v>0</v>
      </c>
      <c r="H38" s="19">
        <v>34</v>
      </c>
      <c r="I38" s="19">
        <v>22853</v>
      </c>
      <c r="J38" s="19">
        <v>3</v>
      </c>
      <c r="K38" s="19">
        <v>53345</v>
      </c>
    </row>
    <row r="39" spans="1:12" ht="15" customHeight="1">
      <c r="A39" s="17">
        <v>2021</v>
      </c>
      <c r="B39" s="17" t="s">
        <v>98</v>
      </c>
      <c r="C39" s="14" t="s">
        <v>94</v>
      </c>
      <c r="D39" s="19">
        <v>757680</v>
      </c>
      <c r="E39" s="19">
        <v>19925</v>
      </c>
      <c r="F39" s="19">
        <v>21456</v>
      </c>
      <c r="G39" s="19">
        <v>1931</v>
      </c>
      <c r="H39" s="19">
        <v>0</v>
      </c>
      <c r="I39" s="19">
        <v>773372</v>
      </c>
      <c r="J39" s="19">
        <v>279</v>
      </c>
      <c r="K39" s="19">
        <v>5485</v>
      </c>
    </row>
    <row r="40" spans="1:12" ht="15" customHeight="1">
      <c r="A40" s="17">
        <v>2021</v>
      </c>
      <c r="B40" s="17" t="s">
        <v>98</v>
      </c>
      <c r="C40" s="14" t="s">
        <v>95</v>
      </c>
      <c r="D40" s="19">
        <v>2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</row>
    <row r="41" spans="1:12" ht="15" customHeight="1">
      <c r="A41" s="17">
        <v>2021</v>
      </c>
      <c r="B41" s="17" t="s">
        <v>99</v>
      </c>
      <c r="C41" s="17" t="s">
        <v>0</v>
      </c>
      <c r="D41" s="24">
        <f t="shared" ref="D41:K41" si="7">SUM(D42:D44)</f>
        <v>33566163.677366994</v>
      </c>
      <c r="E41" s="24">
        <f t="shared" si="7"/>
        <v>16164166.858126964</v>
      </c>
      <c r="F41" s="24">
        <f t="shared" si="7"/>
        <v>34009247.869085789</v>
      </c>
      <c r="G41" s="24">
        <f t="shared" si="7"/>
        <v>21162116.849437386</v>
      </c>
      <c r="H41" s="24">
        <f t="shared" si="7"/>
        <v>7083201.453547217</v>
      </c>
      <c r="I41" s="24">
        <f t="shared" si="7"/>
        <v>28369554.12284556</v>
      </c>
      <c r="J41" s="24">
        <f t="shared" si="7"/>
        <v>27885631.372467186</v>
      </c>
      <c r="K41" s="24">
        <f t="shared" si="7"/>
        <v>18403427.50468725</v>
      </c>
    </row>
    <row r="42" spans="1:12" ht="15" customHeight="1">
      <c r="A42" s="17">
        <v>2021</v>
      </c>
      <c r="B42" s="17" t="s">
        <v>99</v>
      </c>
      <c r="C42" s="14" t="s">
        <v>93</v>
      </c>
      <c r="D42" s="19">
        <v>32650247.677366994</v>
      </c>
      <c r="E42" s="19">
        <v>16144112.858126964</v>
      </c>
      <c r="F42" s="19">
        <v>34003699.869085789</v>
      </c>
      <c r="G42" s="19">
        <v>21161450.849437386</v>
      </c>
      <c r="H42" s="19">
        <v>7083201.453547217</v>
      </c>
      <c r="I42" s="19">
        <v>27506034.12284556</v>
      </c>
      <c r="J42" s="19">
        <v>27885502.372467186</v>
      </c>
      <c r="K42" s="19">
        <v>18345612.50468725</v>
      </c>
      <c r="L42" s="25"/>
    </row>
    <row r="43" spans="1:12" ht="15" customHeight="1">
      <c r="A43" s="17">
        <v>2021</v>
      </c>
      <c r="B43" s="17" t="s">
        <v>99</v>
      </c>
      <c r="C43" s="14" t="s">
        <v>70</v>
      </c>
      <c r="D43" s="19">
        <v>56974</v>
      </c>
      <c r="E43" s="19">
        <v>590</v>
      </c>
      <c r="F43" s="19">
        <v>0</v>
      </c>
      <c r="G43" s="19">
        <v>0</v>
      </c>
      <c r="H43" s="19">
        <v>0</v>
      </c>
      <c r="I43" s="19">
        <v>12194</v>
      </c>
      <c r="J43" s="19">
        <v>0</v>
      </c>
      <c r="K43" s="19">
        <v>44780</v>
      </c>
    </row>
    <row r="44" spans="1:12" ht="15" customHeight="1">
      <c r="A44" s="17">
        <v>2021</v>
      </c>
      <c r="B44" s="17" t="s">
        <v>99</v>
      </c>
      <c r="C44" s="14" t="s">
        <v>94</v>
      </c>
      <c r="D44" s="19">
        <v>858942</v>
      </c>
      <c r="E44" s="19">
        <v>19464</v>
      </c>
      <c r="F44" s="19">
        <v>5548</v>
      </c>
      <c r="G44" s="19">
        <v>666</v>
      </c>
      <c r="H44" s="19">
        <v>0</v>
      </c>
      <c r="I44" s="19">
        <v>851326</v>
      </c>
      <c r="J44" s="19">
        <v>129</v>
      </c>
      <c r="K44" s="19">
        <v>13035</v>
      </c>
    </row>
    <row r="45" spans="1:12" ht="15" customHeight="1">
      <c r="A45" s="17">
        <v>2021</v>
      </c>
      <c r="B45" s="17" t="s">
        <v>99</v>
      </c>
      <c r="C45" s="14" t="s">
        <v>95</v>
      </c>
      <c r="D45" s="19">
        <v>17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</row>
    <row r="46" spans="1:12" ht="15" customHeight="1">
      <c r="A46" s="17">
        <v>2022</v>
      </c>
      <c r="B46" s="17" t="s">
        <v>96</v>
      </c>
      <c r="C46" s="17" t="s">
        <v>0</v>
      </c>
      <c r="D46" s="24">
        <f t="shared" ref="D46:K46" si="8">SUM(D47:D49)</f>
        <v>30935110</v>
      </c>
      <c r="E46" s="24">
        <f t="shared" si="8"/>
        <v>14676253</v>
      </c>
      <c r="F46" s="24">
        <f t="shared" si="8"/>
        <v>33254858</v>
      </c>
      <c r="G46" s="24">
        <f t="shared" si="8"/>
        <v>20305407</v>
      </c>
      <c r="H46" s="24">
        <f t="shared" si="8"/>
        <v>6817481</v>
      </c>
      <c r="I46" s="24">
        <f t="shared" si="8"/>
        <v>27581891</v>
      </c>
      <c r="J46" s="24">
        <f t="shared" si="8"/>
        <v>25471392</v>
      </c>
      <c r="K46" s="24">
        <f t="shared" si="8"/>
        <v>17954166</v>
      </c>
    </row>
    <row r="47" spans="1:12" ht="15" customHeight="1">
      <c r="A47" s="17">
        <v>2022</v>
      </c>
      <c r="B47" s="17" t="s">
        <v>96</v>
      </c>
      <c r="C47" s="14" t="s">
        <v>93</v>
      </c>
      <c r="D47" s="7">
        <v>29871618</v>
      </c>
      <c r="E47" s="7">
        <v>14650919</v>
      </c>
      <c r="F47" s="5">
        <v>33249688</v>
      </c>
      <c r="G47" s="18">
        <v>20304916</v>
      </c>
      <c r="H47" s="18">
        <v>6810211</v>
      </c>
      <c r="I47" s="19">
        <v>26559769</v>
      </c>
      <c r="J47" s="19">
        <v>25471313</v>
      </c>
      <c r="K47" s="19">
        <v>17900435</v>
      </c>
    </row>
    <row r="48" spans="1:12" ht="15" customHeight="1">
      <c r="A48" s="17">
        <v>2022</v>
      </c>
      <c r="B48" s="17" t="s">
        <v>96</v>
      </c>
      <c r="C48" s="14" t="s">
        <v>70</v>
      </c>
      <c r="D48" s="7">
        <v>47455</v>
      </c>
      <c r="E48" s="7">
        <v>1822</v>
      </c>
      <c r="F48" s="5">
        <v>0</v>
      </c>
      <c r="G48" s="18">
        <v>0</v>
      </c>
      <c r="H48" s="18">
        <v>0</v>
      </c>
      <c r="I48" s="19">
        <v>21015</v>
      </c>
      <c r="J48" s="19">
        <v>0</v>
      </c>
      <c r="K48" s="19">
        <v>26440</v>
      </c>
    </row>
    <row r="49" spans="1:11" ht="15" customHeight="1">
      <c r="A49" s="17">
        <v>2022</v>
      </c>
      <c r="B49" s="17" t="s">
        <v>96</v>
      </c>
      <c r="C49" s="14" t="s">
        <v>94</v>
      </c>
      <c r="D49" s="7">
        <v>1016037</v>
      </c>
      <c r="E49" s="7">
        <v>23512</v>
      </c>
      <c r="F49" s="5">
        <v>5170</v>
      </c>
      <c r="G49" s="18">
        <v>491</v>
      </c>
      <c r="H49" s="18">
        <v>7270</v>
      </c>
      <c r="I49" s="19">
        <v>1001107</v>
      </c>
      <c r="J49" s="19">
        <v>79</v>
      </c>
      <c r="K49" s="19">
        <v>27291</v>
      </c>
    </row>
    <row r="50" spans="1:11" ht="15" customHeight="1">
      <c r="A50" s="17">
        <v>2022</v>
      </c>
      <c r="B50" s="17" t="s">
        <v>96</v>
      </c>
      <c r="C50" s="14" t="s">
        <v>95</v>
      </c>
      <c r="D50" s="7">
        <v>10</v>
      </c>
      <c r="E50" s="7">
        <v>0</v>
      </c>
      <c r="F50" s="5">
        <v>0</v>
      </c>
      <c r="G50" s="18">
        <v>0</v>
      </c>
      <c r="H50" s="18">
        <v>0</v>
      </c>
      <c r="I50" s="19">
        <v>0</v>
      </c>
      <c r="J50" s="19">
        <v>0</v>
      </c>
      <c r="K50" s="19">
        <v>0</v>
      </c>
    </row>
    <row r="51" spans="1:11" ht="15" customHeight="1">
      <c r="A51" s="17">
        <v>2022</v>
      </c>
      <c r="B51" s="17" t="s">
        <v>97</v>
      </c>
      <c r="C51" s="17" t="s">
        <v>0</v>
      </c>
      <c r="D51" s="24">
        <f t="shared" ref="D51:K51" si="9">SUM(D52:D54)</f>
        <v>44573746.645000003</v>
      </c>
      <c r="E51" s="24">
        <f t="shared" si="9"/>
        <v>20957160.757399999</v>
      </c>
      <c r="F51" s="24">
        <f t="shared" si="9"/>
        <v>34560840.354999997</v>
      </c>
      <c r="G51" s="24">
        <f t="shared" si="9"/>
        <v>20498344.3226</v>
      </c>
      <c r="H51" s="24">
        <f t="shared" si="9"/>
        <v>7966179</v>
      </c>
      <c r="I51" s="24">
        <f t="shared" si="9"/>
        <v>35695840</v>
      </c>
      <c r="J51" s="24">
        <f t="shared" si="9"/>
        <v>29270916</v>
      </c>
      <c r="K51" s="24">
        <f t="shared" si="9"/>
        <v>22134010</v>
      </c>
    </row>
    <row r="52" spans="1:11" ht="15" customHeight="1">
      <c r="A52" s="17">
        <v>2022</v>
      </c>
      <c r="B52" s="17" t="s">
        <v>97</v>
      </c>
      <c r="C52" s="14" t="s">
        <v>93</v>
      </c>
      <c r="D52" s="7">
        <v>42898012</v>
      </c>
      <c r="E52" s="7">
        <v>20914738</v>
      </c>
      <c r="F52" s="5">
        <v>34547321</v>
      </c>
      <c r="G52" s="18">
        <v>20496722</v>
      </c>
      <c r="H52" s="18">
        <v>7941766</v>
      </c>
      <c r="I52" s="19">
        <v>34073439</v>
      </c>
      <c r="J52" s="19">
        <v>29270566</v>
      </c>
      <c r="K52" s="19">
        <v>22043094</v>
      </c>
    </row>
    <row r="53" spans="1:11" ht="15" customHeight="1">
      <c r="A53" s="17">
        <v>2022</v>
      </c>
      <c r="B53" s="17" t="s">
        <v>97</v>
      </c>
      <c r="C53" s="14" t="s">
        <v>70</v>
      </c>
      <c r="D53" s="7">
        <v>76620</v>
      </c>
      <c r="E53" s="7">
        <v>2149</v>
      </c>
      <c r="F53" s="5">
        <v>0</v>
      </c>
      <c r="G53" s="18">
        <v>0</v>
      </c>
      <c r="H53" s="18">
        <v>629</v>
      </c>
      <c r="I53" s="19">
        <v>34586</v>
      </c>
      <c r="J53" s="19">
        <v>0</v>
      </c>
      <c r="K53" s="19">
        <v>42663</v>
      </c>
    </row>
    <row r="54" spans="1:11" ht="15" customHeight="1">
      <c r="A54" s="17">
        <v>2022</v>
      </c>
      <c r="B54" s="17" t="s">
        <v>97</v>
      </c>
      <c r="C54" s="14" t="s">
        <v>94</v>
      </c>
      <c r="D54" s="7">
        <v>1599114.645</v>
      </c>
      <c r="E54" s="7">
        <v>40273.757400000002</v>
      </c>
      <c r="F54" s="5">
        <v>13519.355</v>
      </c>
      <c r="G54" s="18">
        <v>1622.3226</v>
      </c>
      <c r="H54" s="18">
        <v>23784</v>
      </c>
      <c r="I54" s="19">
        <v>1587815</v>
      </c>
      <c r="J54" s="19">
        <v>350</v>
      </c>
      <c r="K54" s="19">
        <v>48253</v>
      </c>
    </row>
    <row r="55" spans="1:11" ht="15" customHeight="1">
      <c r="A55" s="17">
        <v>2022</v>
      </c>
      <c r="B55" s="17" t="s">
        <v>97</v>
      </c>
      <c r="C55" s="14" t="s">
        <v>95</v>
      </c>
      <c r="D55" s="7">
        <v>23</v>
      </c>
      <c r="E55" s="7">
        <v>0</v>
      </c>
      <c r="F55" s="5">
        <v>0</v>
      </c>
      <c r="G55" s="18">
        <v>0</v>
      </c>
      <c r="H55" s="18">
        <v>0</v>
      </c>
      <c r="I55" s="19">
        <v>0</v>
      </c>
      <c r="J55" s="19">
        <v>0</v>
      </c>
      <c r="K55" s="19">
        <v>0</v>
      </c>
    </row>
    <row r="56" spans="1:11" ht="15" customHeight="1">
      <c r="A56" s="17">
        <v>2022</v>
      </c>
      <c r="B56" s="17" t="s">
        <v>98</v>
      </c>
      <c r="C56" s="17" t="s">
        <v>0</v>
      </c>
      <c r="D56" s="24">
        <f t="shared" ref="D56:K56" si="10">SUM(D57:D59)</f>
        <v>50730583.704999998</v>
      </c>
      <c r="E56" s="24">
        <f t="shared" si="10"/>
        <v>23611792.8046</v>
      </c>
      <c r="F56" s="24">
        <f t="shared" si="10"/>
        <v>32052239.295000002</v>
      </c>
      <c r="G56" s="24">
        <f t="shared" si="10"/>
        <v>17850882.5154</v>
      </c>
      <c r="H56" s="24">
        <f t="shared" si="10"/>
        <v>8123055</v>
      </c>
      <c r="I56" s="24">
        <f t="shared" si="10"/>
        <v>39555337</v>
      </c>
      <c r="J56" s="24">
        <f t="shared" si="10"/>
        <v>29131731</v>
      </c>
      <c r="K56" s="24">
        <f t="shared" si="10"/>
        <v>22218810</v>
      </c>
    </row>
    <row r="57" spans="1:11" ht="15" customHeight="1">
      <c r="A57" s="17">
        <v>2022</v>
      </c>
      <c r="B57" s="17" t="s">
        <v>98</v>
      </c>
      <c r="C57" s="14" t="s">
        <v>93</v>
      </c>
      <c r="D57" s="7">
        <v>48709285</v>
      </c>
      <c r="E57" s="7">
        <v>23498690</v>
      </c>
      <c r="F57" s="5">
        <v>32032160</v>
      </c>
      <c r="G57" s="18">
        <v>17848473</v>
      </c>
      <c r="H57" s="18">
        <v>8093710</v>
      </c>
      <c r="I57" s="19">
        <v>37682069</v>
      </c>
      <c r="J57" s="19">
        <v>29130706</v>
      </c>
      <c r="K57" s="19">
        <v>22022380</v>
      </c>
    </row>
    <row r="58" spans="1:11" ht="15" customHeight="1">
      <c r="A58" s="17">
        <v>2022</v>
      </c>
      <c r="B58" s="17" t="s">
        <v>98</v>
      </c>
      <c r="C58" s="14" t="s">
        <v>70</v>
      </c>
      <c r="D58" s="19">
        <v>128290</v>
      </c>
      <c r="E58" s="19">
        <v>9627</v>
      </c>
      <c r="F58" s="19">
        <v>0</v>
      </c>
      <c r="G58" s="19">
        <v>0</v>
      </c>
      <c r="H58" s="19">
        <v>58</v>
      </c>
      <c r="I58" s="19">
        <v>51311</v>
      </c>
      <c r="J58" s="19">
        <v>0</v>
      </c>
      <c r="K58" s="19">
        <v>77037</v>
      </c>
    </row>
    <row r="59" spans="1:11" ht="15" customHeight="1">
      <c r="A59" s="17">
        <v>2022</v>
      </c>
      <c r="B59" s="17" t="s">
        <v>98</v>
      </c>
      <c r="C59" s="14" t="s">
        <v>94</v>
      </c>
      <c r="D59" s="19">
        <v>1893008.7050000001</v>
      </c>
      <c r="E59" s="19">
        <v>103475.8046</v>
      </c>
      <c r="F59" s="19">
        <v>20079.294999999998</v>
      </c>
      <c r="G59" s="19">
        <v>2409.5154000000002</v>
      </c>
      <c r="H59" s="19">
        <v>29287</v>
      </c>
      <c r="I59" s="19">
        <v>1821957</v>
      </c>
      <c r="J59" s="19">
        <v>1025</v>
      </c>
      <c r="K59" s="19">
        <v>119393</v>
      </c>
    </row>
    <row r="60" spans="1:11" ht="15" customHeight="1">
      <c r="A60" s="17">
        <v>2022</v>
      </c>
      <c r="B60" s="17" t="s">
        <v>98</v>
      </c>
      <c r="C60" s="14" t="s">
        <v>95</v>
      </c>
      <c r="D60" s="19">
        <v>266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</row>
    <row r="61" spans="1:11" ht="15" customHeight="1">
      <c r="A61" s="17">
        <v>2022</v>
      </c>
      <c r="B61" s="17" t="s">
        <v>99</v>
      </c>
      <c r="C61" s="17" t="s">
        <v>0</v>
      </c>
      <c r="D61" s="24">
        <f t="shared" ref="D61:K61" si="11">SUM(D62:D64)</f>
        <v>43270490</v>
      </c>
      <c r="E61" s="24">
        <f t="shared" si="11"/>
        <v>19919538</v>
      </c>
      <c r="F61" s="24">
        <f t="shared" si="11"/>
        <v>41421094</v>
      </c>
      <c r="G61" s="24">
        <f t="shared" si="11"/>
        <v>26591173</v>
      </c>
      <c r="H61" s="24">
        <f t="shared" si="11"/>
        <v>8523245</v>
      </c>
      <c r="I61" s="24">
        <f t="shared" si="11"/>
        <v>35917669</v>
      </c>
      <c r="J61" s="24">
        <f t="shared" si="11"/>
        <v>34930014</v>
      </c>
      <c r="K61" s="24">
        <f t="shared" si="11"/>
        <v>22367146</v>
      </c>
    </row>
    <row r="62" spans="1:11" ht="15" customHeight="1">
      <c r="A62" s="17">
        <v>2022</v>
      </c>
      <c r="B62" s="17" t="s">
        <v>99</v>
      </c>
      <c r="C62" s="14" t="s">
        <v>93</v>
      </c>
      <c r="D62" s="19">
        <v>41377278</v>
      </c>
      <c r="E62" s="19">
        <v>19778177</v>
      </c>
      <c r="F62" s="19">
        <v>41412533</v>
      </c>
      <c r="G62" s="19">
        <v>26590146</v>
      </c>
      <c r="H62" s="19">
        <v>8513882</v>
      </c>
      <c r="I62" s="19">
        <v>34221732</v>
      </c>
      <c r="J62" s="19">
        <v>34929716</v>
      </c>
      <c r="K62" s="19">
        <v>22152245</v>
      </c>
    </row>
    <row r="63" spans="1:11" ht="15" customHeight="1">
      <c r="A63" s="17">
        <v>2022</v>
      </c>
      <c r="B63" s="17" t="s">
        <v>99</v>
      </c>
      <c r="C63" s="14" t="s">
        <v>70</v>
      </c>
      <c r="D63" s="19">
        <v>61411</v>
      </c>
      <c r="E63" s="19">
        <v>8399</v>
      </c>
      <c r="F63" s="19">
        <v>0</v>
      </c>
      <c r="G63" s="19">
        <v>0</v>
      </c>
      <c r="H63" s="19">
        <v>0</v>
      </c>
      <c r="I63" s="19">
        <v>18760</v>
      </c>
      <c r="J63" s="19">
        <v>0</v>
      </c>
      <c r="K63" s="19">
        <v>42651</v>
      </c>
    </row>
    <row r="64" spans="1:11" ht="15" customHeight="1">
      <c r="A64" s="17">
        <v>2022</v>
      </c>
      <c r="B64" s="17" t="s">
        <v>99</v>
      </c>
      <c r="C64" s="14" t="s">
        <v>94</v>
      </c>
      <c r="D64" s="19">
        <v>1831801</v>
      </c>
      <c r="E64" s="19">
        <v>132962</v>
      </c>
      <c r="F64" s="19">
        <v>8561</v>
      </c>
      <c r="G64" s="19">
        <v>1027</v>
      </c>
      <c r="H64" s="19">
        <v>9363</v>
      </c>
      <c r="I64" s="19">
        <v>1677177</v>
      </c>
      <c r="J64" s="19">
        <v>298</v>
      </c>
      <c r="K64" s="19">
        <v>172250</v>
      </c>
    </row>
    <row r="65" spans="1:11" ht="15" customHeight="1">
      <c r="A65" s="17">
        <v>2022</v>
      </c>
      <c r="B65" s="17" t="s">
        <v>99</v>
      </c>
      <c r="C65" s="14" t="s">
        <v>95</v>
      </c>
      <c r="D65" s="19">
        <v>566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5" customHeight="1">
      <c r="A66" s="17">
        <v>2023</v>
      </c>
      <c r="B66" s="17" t="s">
        <v>96</v>
      </c>
      <c r="C66" s="17" t="s">
        <v>0</v>
      </c>
      <c r="D66" s="24">
        <f t="shared" ref="D66:K66" si="12">SUM(D67:D69)</f>
        <v>39714016.789999999</v>
      </c>
      <c r="E66" s="24">
        <f t="shared" si="12"/>
        <v>19020517.854800001</v>
      </c>
      <c r="F66" s="24">
        <f t="shared" si="12"/>
        <v>40271331.210000001</v>
      </c>
      <c r="G66" s="24">
        <f t="shared" si="12"/>
        <v>25298099.305199999</v>
      </c>
      <c r="H66" s="24">
        <f t="shared" si="12"/>
        <v>8036150</v>
      </c>
      <c r="I66" s="24">
        <f t="shared" si="12"/>
        <v>33635739</v>
      </c>
      <c r="J66" s="24">
        <f t="shared" si="12"/>
        <v>33237374</v>
      </c>
      <c r="K66" s="24">
        <f t="shared" si="12"/>
        <v>21148385</v>
      </c>
    </row>
    <row r="67" spans="1:11" ht="15" customHeight="1">
      <c r="A67" s="17">
        <v>2023</v>
      </c>
      <c r="B67" s="17" t="s">
        <v>96</v>
      </c>
      <c r="C67" s="14" t="s">
        <v>93</v>
      </c>
      <c r="D67" s="19">
        <v>37999299</v>
      </c>
      <c r="E67" s="19">
        <v>18921099</v>
      </c>
      <c r="F67" s="19">
        <v>40263112</v>
      </c>
      <c r="G67" s="19">
        <v>25297113</v>
      </c>
      <c r="H67" s="19">
        <v>8036150</v>
      </c>
      <c r="I67" s="19">
        <v>32082801</v>
      </c>
      <c r="J67" s="19">
        <v>33237178</v>
      </c>
      <c r="K67" s="19">
        <v>20978582</v>
      </c>
    </row>
    <row r="68" spans="1:11" ht="15" customHeight="1">
      <c r="A68" s="17">
        <v>2023</v>
      </c>
      <c r="B68" s="17" t="s">
        <v>96</v>
      </c>
      <c r="C68" s="14" t="s">
        <v>70</v>
      </c>
      <c r="D68" s="19">
        <v>61712</v>
      </c>
      <c r="E68" s="19">
        <v>3411</v>
      </c>
      <c r="F68" s="19">
        <v>0</v>
      </c>
      <c r="G68" s="19">
        <v>0</v>
      </c>
      <c r="H68" s="19">
        <v>0</v>
      </c>
      <c r="I68" s="19">
        <v>24117</v>
      </c>
      <c r="J68" s="19">
        <v>0</v>
      </c>
      <c r="K68" s="19">
        <v>37595</v>
      </c>
    </row>
    <row r="69" spans="1:11" ht="15" customHeight="1">
      <c r="A69" s="17">
        <v>2023</v>
      </c>
      <c r="B69" s="17" t="s">
        <v>96</v>
      </c>
      <c r="C69" s="14" t="s">
        <v>94</v>
      </c>
      <c r="D69" s="19">
        <v>1653005.79</v>
      </c>
      <c r="E69" s="19">
        <v>96007.854800000001</v>
      </c>
      <c r="F69" s="19">
        <v>8219.2100000000009</v>
      </c>
      <c r="G69" s="19">
        <v>986.30520000000013</v>
      </c>
      <c r="H69" s="19">
        <v>0</v>
      </c>
      <c r="I69" s="19">
        <v>1528821</v>
      </c>
      <c r="J69" s="19">
        <v>196</v>
      </c>
      <c r="K69" s="19">
        <v>132208</v>
      </c>
    </row>
    <row r="70" spans="1:11" ht="15" customHeight="1">
      <c r="A70" s="17">
        <v>2023</v>
      </c>
      <c r="B70" s="17" t="s">
        <v>96</v>
      </c>
      <c r="C70" s="14" t="s">
        <v>95</v>
      </c>
      <c r="D70" s="19">
        <v>256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1" ht="15" customHeight="1">
      <c r="A71" s="17">
        <v>2023</v>
      </c>
      <c r="B71" s="17" t="s">
        <v>97</v>
      </c>
      <c r="C71" s="17" t="s">
        <v>0</v>
      </c>
      <c r="D71" s="24">
        <f t="shared" ref="D71:K71" si="13">SUM(D72:D74)</f>
        <v>47856890.148035951</v>
      </c>
      <c r="E71" s="24">
        <f t="shared" si="13"/>
        <v>22645942.641086418</v>
      </c>
      <c r="F71" s="24">
        <f t="shared" si="13"/>
        <v>36975023.851964049</v>
      </c>
      <c r="G71" s="24">
        <f t="shared" si="13"/>
        <v>22468251.062428102</v>
      </c>
      <c r="H71" s="24">
        <f t="shared" si="13"/>
        <v>8793930</v>
      </c>
      <c r="I71" s="24">
        <f t="shared" si="13"/>
        <v>37555682.276751034</v>
      </c>
      <c r="J71" s="24">
        <f t="shared" si="13"/>
        <v>33076941.234457459</v>
      </c>
      <c r="K71" s="24">
        <f t="shared" si="13"/>
        <v>22993220.488791503</v>
      </c>
    </row>
    <row r="72" spans="1:11" ht="15" customHeight="1">
      <c r="A72" s="17">
        <v>2023</v>
      </c>
      <c r="B72" s="17" t="s">
        <v>97</v>
      </c>
      <c r="C72" s="14" t="s">
        <v>93</v>
      </c>
      <c r="D72" s="19">
        <v>45753270.25803595</v>
      </c>
      <c r="E72" s="19">
        <v>22536862.374286417</v>
      </c>
      <c r="F72" s="19">
        <v>36960779.74196405</v>
      </c>
      <c r="G72" s="19">
        <v>22466541.769228101</v>
      </c>
      <c r="H72" s="19">
        <v>8793930</v>
      </c>
      <c r="I72" s="19">
        <v>35640139.276751034</v>
      </c>
      <c r="J72" s="19">
        <v>33076287.234457459</v>
      </c>
      <c r="K72" s="19">
        <v>22791553.488791503</v>
      </c>
    </row>
    <row r="73" spans="1:11" ht="15" customHeight="1">
      <c r="A73" s="17">
        <v>2023</v>
      </c>
      <c r="B73" s="17" t="s">
        <v>97</v>
      </c>
      <c r="C73" s="14" t="s">
        <v>70</v>
      </c>
      <c r="D73" s="19">
        <v>85680</v>
      </c>
      <c r="E73" s="19">
        <v>5921</v>
      </c>
      <c r="F73" s="19">
        <v>0</v>
      </c>
      <c r="G73" s="19">
        <v>0</v>
      </c>
      <c r="H73" s="19">
        <v>0</v>
      </c>
      <c r="I73" s="19">
        <v>35800</v>
      </c>
      <c r="J73" s="19">
        <v>0</v>
      </c>
      <c r="K73" s="19">
        <v>49880</v>
      </c>
    </row>
    <row r="74" spans="1:11" ht="15" customHeight="1">
      <c r="A74" s="17">
        <v>2023</v>
      </c>
      <c r="B74" s="17" t="s">
        <v>97</v>
      </c>
      <c r="C74" s="14" t="s">
        <v>94</v>
      </c>
      <c r="D74" s="19">
        <v>2017939.8900000001</v>
      </c>
      <c r="E74" s="19">
        <v>103159.2668</v>
      </c>
      <c r="F74" s="19">
        <v>14244.11</v>
      </c>
      <c r="G74" s="19">
        <v>1709.2932000000001</v>
      </c>
      <c r="H74" s="19">
        <v>0</v>
      </c>
      <c r="I74" s="19">
        <v>1879743</v>
      </c>
      <c r="J74" s="19">
        <v>654</v>
      </c>
      <c r="K74" s="19">
        <v>151787</v>
      </c>
    </row>
    <row r="75" spans="1:11" ht="15" customHeight="1">
      <c r="A75" s="17">
        <v>2023</v>
      </c>
      <c r="B75" s="17" t="s">
        <v>97</v>
      </c>
      <c r="C75" s="14" t="s">
        <v>95</v>
      </c>
      <c r="D75" s="19">
        <v>482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5" customHeight="1">
      <c r="A76" s="17">
        <v>2023</v>
      </c>
      <c r="B76" s="17" t="s">
        <v>98</v>
      </c>
      <c r="C76" s="17" t="s">
        <v>0</v>
      </c>
      <c r="D76" s="24">
        <f t="shared" ref="D76:K76" si="14">SUM(D77:D79)</f>
        <v>54450014.064999998</v>
      </c>
      <c r="E76" s="24">
        <f t="shared" si="14"/>
        <v>25488848.7678</v>
      </c>
      <c r="F76" s="24">
        <f t="shared" si="14"/>
        <v>32118578.934999999</v>
      </c>
      <c r="G76" s="24">
        <f t="shared" si="14"/>
        <v>18280060.992199998</v>
      </c>
      <c r="H76" s="24">
        <f t="shared" si="14"/>
        <v>7910960</v>
      </c>
      <c r="I76" s="24">
        <f t="shared" si="14"/>
        <v>40734578</v>
      </c>
      <c r="J76" s="24">
        <f t="shared" si="14"/>
        <v>22396986</v>
      </c>
      <c r="K76" s="24">
        <f t="shared" si="14"/>
        <v>31347989</v>
      </c>
    </row>
    <row r="77" spans="1:11" ht="15" customHeight="1">
      <c r="A77" s="17">
        <v>2023</v>
      </c>
      <c r="B77" s="17" t="s">
        <v>98</v>
      </c>
      <c r="C77" s="14" t="s">
        <v>93</v>
      </c>
      <c r="D77" s="19">
        <v>51847318</v>
      </c>
      <c r="E77" s="19">
        <v>25356116</v>
      </c>
      <c r="F77" s="19">
        <v>32099154</v>
      </c>
      <c r="G77" s="19">
        <v>18277730</v>
      </c>
      <c r="H77" s="19">
        <v>7910960</v>
      </c>
      <c r="I77" s="19">
        <v>38337768</v>
      </c>
      <c r="J77" s="19">
        <v>22172861</v>
      </c>
      <c r="K77" s="19">
        <v>31346803</v>
      </c>
    </row>
    <row r="78" spans="1:11" ht="15" customHeight="1">
      <c r="A78" s="17">
        <v>2023</v>
      </c>
      <c r="B78" s="17" t="s">
        <v>98</v>
      </c>
      <c r="C78" s="14" t="s">
        <v>70</v>
      </c>
      <c r="D78" s="19">
        <v>113268</v>
      </c>
      <c r="E78" s="19">
        <v>5076</v>
      </c>
      <c r="F78" s="19">
        <v>0</v>
      </c>
      <c r="G78" s="19">
        <v>0</v>
      </c>
      <c r="H78" s="19">
        <v>0</v>
      </c>
      <c r="I78" s="19">
        <v>55562</v>
      </c>
      <c r="J78" s="19">
        <v>57706</v>
      </c>
      <c r="K78" s="19">
        <v>0</v>
      </c>
    </row>
    <row r="79" spans="1:11" ht="15" customHeight="1">
      <c r="A79" s="17">
        <v>2023</v>
      </c>
      <c r="B79" s="17" t="s">
        <v>98</v>
      </c>
      <c r="C79" s="14" t="s">
        <v>94</v>
      </c>
      <c r="D79" s="19">
        <v>2489428.0649999999</v>
      </c>
      <c r="E79" s="19">
        <v>127656.7678</v>
      </c>
      <c r="F79" s="19">
        <v>19424.935000000001</v>
      </c>
      <c r="G79" s="19">
        <v>2330.9922000000001</v>
      </c>
      <c r="H79" s="19">
        <v>0</v>
      </c>
      <c r="I79" s="19">
        <v>2341248</v>
      </c>
      <c r="J79" s="19">
        <v>166419</v>
      </c>
      <c r="K79" s="19">
        <v>1186</v>
      </c>
    </row>
    <row r="80" spans="1:11" ht="15" customHeight="1">
      <c r="A80" s="17">
        <v>2023</v>
      </c>
      <c r="B80" s="17" t="s">
        <v>98</v>
      </c>
      <c r="C80" s="14" t="s">
        <v>95</v>
      </c>
      <c r="D80" s="19">
        <v>688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</row>
    <row r="81" spans="1:11" ht="15" customHeight="1">
      <c r="A81" s="17">
        <v>2023</v>
      </c>
      <c r="B81" s="17" t="s">
        <v>99</v>
      </c>
      <c r="C81" s="17" t="s">
        <v>0</v>
      </c>
      <c r="D81" s="24">
        <f t="shared" ref="D81:K81" si="15">SUM(D82:D84)</f>
        <v>45705128.384999998</v>
      </c>
      <c r="E81" s="24">
        <f t="shared" si="15"/>
        <v>21014011.2062</v>
      </c>
      <c r="F81" s="24">
        <f t="shared" si="15"/>
        <v>42628687.615000002</v>
      </c>
      <c r="G81" s="24">
        <f t="shared" si="15"/>
        <v>27983694.833799999</v>
      </c>
      <c r="H81" s="24">
        <f t="shared" si="15"/>
        <v>9980314</v>
      </c>
      <c r="I81" s="24">
        <f t="shared" si="15"/>
        <v>36881232</v>
      </c>
      <c r="J81" s="24">
        <f t="shared" si="15"/>
        <v>37538525</v>
      </c>
      <c r="K81" s="24">
        <f t="shared" si="15"/>
        <v>23894373</v>
      </c>
    </row>
    <row r="82" spans="1:11" ht="15" customHeight="1">
      <c r="A82" s="17">
        <v>2023</v>
      </c>
      <c r="B82" s="17" t="s">
        <v>99</v>
      </c>
      <c r="C82" s="14" t="s">
        <v>93</v>
      </c>
      <c r="D82" s="19">
        <v>43262298</v>
      </c>
      <c r="E82" s="19">
        <v>20876650</v>
      </c>
      <c r="F82" s="19">
        <v>42620839</v>
      </c>
      <c r="G82" s="19">
        <v>27982753</v>
      </c>
      <c r="H82" s="19">
        <v>9980314</v>
      </c>
      <c r="I82" s="19">
        <v>34677109</v>
      </c>
      <c r="J82" s="19">
        <v>37538221</v>
      </c>
      <c r="K82" s="19">
        <v>23648121</v>
      </c>
    </row>
    <row r="83" spans="1:11" ht="15" customHeight="1">
      <c r="A83" s="17">
        <v>2023</v>
      </c>
      <c r="B83" s="17" t="s">
        <v>99</v>
      </c>
      <c r="C83" s="14" t="s">
        <v>70</v>
      </c>
      <c r="D83" s="19">
        <v>69801</v>
      </c>
      <c r="E83" s="19">
        <v>4697</v>
      </c>
      <c r="F83" s="19">
        <v>0</v>
      </c>
      <c r="G83" s="19">
        <v>0</v>
      </c>
      <c r="H83" s="19">
        <v>0</v>
      </c>
      <c r="I83" s="19">
        <v>25674</v>
      </c>
      <c r="J83" s="19">
        <v>0</v>
      </c>
      <c r="K83" s="19">
        <v>44127</v>
      </c>
    </row>
    <row r="84" spans="1:11" ht="15" customHeight="1">
      <c r="A84" s="17">
        <v>2023</v>
      </c>
      <c r="B84" s="17" t="s">
        <v>99</v>
      </c>
      <c r="C84" s="14" t="s">
        <v>94</v>
      </c>
      <c r="D84" s="19">
        <v>2373029.3849999998</v>
      </c>
      <c r="E84" s="19">
        <v>132664.20619999999</v>
      </c>
      <c r="F84" s="19">
        <v>7848.6149999999998</v>
      </c>
      <c r="G84" s="19">
        <v>941.83379999999988</v>
      </c>
      <c r="H84" s="19">
        <v>0</v>
      </c>
      <c r="I84" s="19">
        <v>2178449</v>
      </c>
      <c r="J84" s="19">
        <v>304</v>
      </c>
      <c r="K84" s="19">
        <v>202125</v>
      </c>
    </row>
    <row r="85" spans="1:11" ht="15" customHeight="1">
      <c r="A85" s="17">
        <v>2023</v>
      </c>
      <c r="B85" s="17" t="s">
        <v>99</v>
      </c>
      <c r="C85" s="14" t="s">
        <v>95</v>
      </c>
      <c r="D85" s="19">
        <v>718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</row>
  </sheetData>
  <mergeCells count="9">
    <mergeCell ref="K4:K5"/>
    <mergeCell ref="A1:K1"/>
    <mergeCell ref="D4:E4"/>
    <mergeCell ref="F4:G4"/>
    <mergeCell ref="H4:H5"/>
    <mergeCell ref="I4:I5"/>
    <mergeCell ref="J4:J5"/>
    <mergeCell ref="D3:H3"/>
    <mergeCell ref="I3:K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Z34"/>
  <sheetViews>
    <sheetView topLeftCell="A3" workbookViewId="0">
      <selection sqref="A1:XFD2"/>
    </sheetView>
  </sheetViews>
  <sheetFormatPr defaultRowHeight="15"/>
  <cols>
    <col min="1" max="1" width="89.42578125" bestFit="1" customWidth="1"/>
    <col min="2" max="2" width="16.7109375" customWidth="1"/>
    <col min="3" max="3" width="13.42578125" customWidth="1"/>
    <col min="4" max="4" width="13.85546875" customWidth="1"/>
    <col min="5" max="5" width="14" customWidth="1"/>
    <col min="6" max="6" width="11.85546875" customWidth="1"/>
    <col min="7" max="7" width="12.7109375" customWidth="1"/>
    <col min="8" max="8" width="13.42578125" customWidth="1"/>
    <col min="9" max="9" width="13.85546875" customWidth="1"/>
    <col min="10" max="10" width="14" customWidth="1"/>
    <col min="11" max="11" width="11.85546875" customWidth="1"/>
    <col min="12" max="12" width="12.7109375" customWidth="1"/>
    <col min="13" max="13" width="13.42578125" customWidth="1"/>
    <col min="14" max="14" width="13.85546875" customWidth="1"/>
    <col min="15" max="15" width="14" customWidth="1"/>
    <col min="16" max="16" width="11.85546875" customWidth="1"/>
    <col min="17" max="17" width="12.7109375" customWidth="1"/>
    <col min="18" max="18" width="13.42578125" customWidth="1"/>
    <col min="19" max="19" width="13.85546875" customWidth="1"/>
    <col min="20" max="20" width="14" customWidth="1"/>
    <col min="21" max="21" width="11.85546875" customWidth="1"/>
    <col min="22" max="22" width="12.7109375" customWidth="1"/>
    <col min="23" max="23" width="13.42578125" customWidth="1"/>
    <col min="24" max="24" width="13.85546875" customWidth="1"/>
    <col min="25" max="25" width="11.85546875" customWidth="1"/>
    <col min="26" max="26" width="13.5703125" customWidth="1"/>
    <col min="27" max="27" width="43.140625" bestFit="1" customWidth="1"/>
    <col min="28" max="28" width="19.42578125" bestFit="1" customWidth="1"/>
    <col min="29" max="29" width="43.140625" bestFit="1" customWidth="1"/>
    <col min="30" max="30" width="23.85546875" bestFit="1" customWidth="1"/>
    <col min="31" max="31" width="47.7109375" bestFit="1" customWidth="1"/>
    <col min="32" max="32" width="19.42578125" bestFit="1" customWidth="1"/>
    <col min="33" max="33" width="43.140625" bestFit="1" customWidth="1"/>
    <col min="34" max="34" width="19.42578125" bestFit="1" customWidth="1"/>
    <col min="35" max="35" width="43.140625" bestFit="1" customWidth="1"/>
    <col min="36" max="36" width="19.42578125" bestFit="1" customWidth="1"/>
    <col min="37" max="37" width="43.140625" bestFit="1" customWidth="1"/>
    <col min="38" max="38" width="19.42578125" bestFit="1" customWidth="1"/>
    <col min="39" max="39" width="43.140625" bestFit="1" customWidth="1"/>
    <col min="40" max="40" width="23.85546875" bestFit="1" customWidth="1"/>
    <col min="41" max="41" width="47.7109375" bestFit="1" customWidth="1"/>
    <col min="42" max="42" width="19.42578125" bestFit="1" customWidth="1"/>
    <col min="43" max="43" width="43.140625" bestFit="1" customWidth="1"/>
    <col min="44" max="44" width="19.42578125" bestFit="1" customWidth="1"/>
    <col min="45" max="45" width="43.140625" bestFit="1" customWidth="1"/>
    <col min="46" max="46" width="19.42578125" bestFit="1" customWidth="1"/>
    <col min="47" max="47" width="43.140625" bestFit="1" customWidth="1"/>
    <col min="48" max="48" width="23.85546875" bestFit="1" customWidth="1"/>
    <col min="49" max="49" width="47.7109375" bestFit="1" customWidth="1"/>
    <col min="50" max="50" width="26.140625" bestFit="1" customWidth="1"/>
    <col min="51" max="51" width="49.85546875" bestFit="1" customWidth="1"/>
  </cols>
  <sheetData>
    <row r="1" spans="1:26" hidden="1"/>
    <row r="2" spans="1:26" hidden="1"/>
    <row r="3" spans="1:26">
      <c r="A3" s="11" t="s">
        <v>57</v>
      </c>
      <c r="B3" s="11" t="s">
        <v>49</v>
      </c>
    </row>
    <row r="4" spans="1:26">
      <c r="B4">
        <v>2016</v>
      </c>
      <c r="F4" t="s">
        <v>52</v>
      </c>
      <c r="G4">
        <v>2017</v>
      </c>
      <c r="K4" t="s">
        <v>53</v>
      </c>
      <c r="L4">
        <v>2018</v>
      </c>
      <c r="P4" t="s">
        <v>54</v>
      </c>
      <c r="Q4">
        <v>2019</v>
      </c>
      <c r="U4" t="s">
        <v>55</v>
      </c>
      <c r="V4">
        <v>2020</v>
      </c>
      <c r="Y4" t="s">
        <v>56</v>
      </c>
      <c r="Z4" t="s">
        <v>50</v>
      </c>
    </row>
    <row r="5" spans="1:26">
      <c r="A5" s="11" t="s">
        <v>51</v>
      </c>
      <c r="B5" t="s">
        <v>28</v>
      </c>
      <c r="C5" t="s">
        <v>29</v>
      </c>
      <c r="D5" t="s">
        <v>30</v>
      </c>
      <c r="E5" t="s">
        <v>31</v>
      </c>
      <c r="G5" t="s">
        <v>32</v>
      </c>
      <c r="H5" t="s">
        <v>33</v>
      </c>
      <c r="I5" t="s">
        <v>34</v>
      </c>
      <c r="J5" t="s">
        <v>35</v>
      </c>
      <c r="L5" t="s">
        <v>36</v>
      </c>
      <c r="M5" t="s">
        <v>37</v>
      </c>
      <c r="N5" t="s">
        <v>38</v>
      </c>
      <c r="O5" t="s">
        <v>39</v>
      </c>
      <c r="Q5" t="s">
        <v>40</v>
      </c>
      <c r="R5" t="s">
        <v>41</v>
      </c>
      <c r="S5" t="s">
        <v>42</v>
      </c>
      <c r="T5" t="s">
        <v>43</v>
      </c>
      <c r="V5" t="s">
        <v>44</v>
      </c>
      <c r="W5" t="s">
        <v>45</v>
      </c>
      <c r="X5" t="s">
        <v>48</v>
      </c>
    </row>
    <row r="6" spans="1:26">
      <c r="A6" s="12" t="s">
        <v>13</v>
      </c>
      <c r="B6" s="13">
        <v>7.2677304011523766E-2</v>
      </c>
      <c r="C6" s="13">
        <v>6.6013067092289102E-2</v>
      </c>
      <c r="D6" s="13">
        <v>5.7916862047976511E-2</v>
      </c>
      <c r="E6" s="13">
        <v>5.4684257012914725E-2</v>
      </c>
      <c r="F6" s="13">
        <v>0.25129149016470415</v>
      </c>
      <c r="G6" s="13">
        <v>6.1734289134944699E-2</v>
      </c>
      <c r="H6" s="13">
        <v>5.9110188372498658E-2</v>
      </c>
      <c r="I6" s="13">
        <v>5.6315425314550867E-2</v>
      </c>
      <c r="J6" s="13">
        <v>5.3427103028697784E-2</v>
      </c>
      <c r="K6" s="13">
        <v>0.23058700585069203</v>
      </c>
      <c r="L6" s="13">
        <v>5.4413871604006132E-2</v>
      </c>
      <c r="M6" s="13">
        <v>5.5674534076718435E-2</v>
      </c>
      <c r="N6" s="13">
        <v>5.335525535350083E-2</v>
      </c>
      <c r="O6" s="13">
        <v>4.9796726056122544E-2</v>
      </c>
      <c r="P6" s="13">
        <v>0.21324038709034793</v>
      </c>
      <c r="Q6" s="13">
        <v>5.4763440503945826E-2</v>
      </c>
      <c r="R6" s="13">
        <v>5.9049062397945454E-2</v>
      </c>
      <c r="S6" s="13">
        <v>5.5672577083481958E-2</v>
      </c>
      <c r="T6" s="13">
        <v>5.6576391707478857E-2</v>
      </c>
      <c r="U6" s="13">
        <v>0.2260614716928521</v>
      </c>
      <c r="V6" s="13">
        <v>6.8821155092535002E-2</v>
      </c>
      <c r="W6" s="13">
        <v>6.3183490183286672E-2</v>
      </c>
      <c r="X6" s="13">
        <v>5.8808343707376941E-2</v>
      </c>
      <c r="Y6" s="13">
        <v>0.19081298898319862</v>
      </c>
      <c r="Z6" s="13">
        <v>1.1119933437817948</v>
      </c>
    </row>
    <row r="7" spans="1:26">
      <c r="A7" s="12" t="s">
        <v>10</v>
      </c>
      <c r="B7" s="13">
        <v>1.190369570198989E-2</v>
      </c>
      <c r="C7" s="13">
        <v>1.1176399829676014E-2</v>
      </c>
      <c r="D7" s="13">
        <v>9.1445249075263885E-3</v>
      </c>
      <c r="E7" s="13">
        <v>8.8467466061630251E-3</v>
      </c>
      <c r="F7" s="13">
        <v>4.1071367045355314E-2</v>
      </c>
      <c r="G7" s="13">
        <v>9.1553595540717781E-3</v>
      </c>
      <c r="H7" s="13">
        <v>9.6102027938361877E-3</v>
      </c>
      <c r="I7" s="13">
        <v>9.1971157321240078E-3</v>
      </c>
      <c r="J7" s="13">
        <v>1.0362614765005981E-2</v>
      </c>
      <c r="K7" s="13">
        <v>3.8325292845037953E-2</v>
      </c>
      <c r="L7" s="13">
        <v>1.0372786577661688E-2</v>
      </c>
      <c r="M7" s="13">
        <v>1.0753748734920699E-2</v>
      </c>
      <c r="N7" s="13">
        <v>9.2398609288130915E-3</v>
      </c>
      <c r="O7" s="13">
        <v>7.5509886424620712E-3</v>
      </c>
      <c r="P7" s="13">
        <v>3.7917384883857548E-2</v>
      </c>
      <c r="Q7" s="13">
        <v>6.9744181020646532E-3</v>
      </c>
      <c r="R7" s="13">
        <v>6.7207950732978434E-3</v>
      </c>
      <c r="S7" s="13">
        <v>6.2032998667047329E-3</v>
      </c>
      <c r="T7" s="13">
        <v>8.7854685935755111E-3</v>
      </c>
      <c r="U7" s="13">
        <v>2.8683981635642744E-2</v>
      </c>
      <c r="V7" s="13">
        <v>9.0509212894037492E-3</v>
      </c>
      <c r="W7" s="13">
        <v>9.4633905055728912E-3</v>
      </c>
      <c r="X7" s="13">
        <v>1.178730905094175E-2</v>
      </c>
      <c r="Y7" s="13">
        <v>3.0301620845918389E-2</v>
      </c>
      <c r="Z7" s="13">
        <v>0.17629964725581196</v>
      </c>
    </row>
    <row r="8" spans="1:26">
      <c r="A8" s="12" t="s">
        <v>11</v>
      </c>
      <c r="B8" s="13">
        <v>0.17608081506872902</v>
      </c>
      <c r="C8" s="13">
        <v>0.17671578287618464</v>
      </c>
      <c r="D8" s="13">
        <v>0.178406616981927</v>
      </c>
      <c r="E8" s="13">
        <v>0.16071525429563488</v>
      </c>
      <c r="F8" s="13">
        <v>0.69191846922247557</v>
      </c>
      <c r="G8" s="13">
        <v>0.16705804246862208</v>
      </c>
      <c r="H8" s="13">
        <v>0.15923840434396491</v>
      </c>
      <c r="I8" s="13">
        <v>0.15958212641050665</v>
      </c>
      <c r="J8" s="13">
        <v>0.156522138890964</v>
      </c>
      <c r="K8" s="13">
        <v>0.64240071211405758</v>
      </c>
      <c r="L8" s="13">
        <v>0.15100079474853298</v>
      </c>
      <c r="M8" s="13">
        <v>0.1561719021660038</v>
      </c>
      <c r="N8" s="13">
        <v>0.16234451954218376</v>
      </c>
      <c r="O8" s="13">
        <v>0.16553551197382005</v>
      </c>
      <c r="P8" s="13">
        <v>0.6350527284305405</v>
      </c>
      <c r="Q8" s="13">
        <v>0.15607845640836718</v>
      </c>
      <c r="R8" s="13">
        <v>0.17443942012508851</v>
      </c>
      <c r="S8" s="13">
        <v>0.17508893807592377</v>
      </c>
      <c r="T8" s="13">
        <v>0.17526698219128309</v>
      </c>
      <c r="U8" s="13">
        <v>0.68087379680066251</v>
      </c>
      <c r="V8" s="13">
        <v>0.1875730547326557</v>
      </c>
      <c r="W8" s="13">
        <v>0.17047111677588267</v>
      </c>
      <c r="X8" s="13">
        <v>0.18465845080304005</v>
      </c>
      <c r="Y8" s="13">
        <v>0.54270262231157851</v>
      </c>
      <c r="Z8" s="13">
        <v>3.1929483288793148</v>
      </c>
    </row>
    <row r="9" spans="1:26">
      <c r="A9" s="12" t="s">
        <v>24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6.226886989341958E-5</v>
      </c>
      <c r="R9" s="13">
        <v>6.3060481813685716E-6</v>
      </c>
      <c r="S9" s="13">
        <v>0</v>
      </c>
      <c r="T9" s="13">
        <v>0</v>
      </c>
      <c r="U9" s="13">
        <v>6.8574918074788146E-5</v>
      </c>
      <c r="V9" s="13">
        <v>0</v>
      </c>
      <c r="W9" s="13">
        <v>0</v>
      </c>
      <c r="X9" s="13">
        <v>0</v>
      </c>
      <c r="Y9" s="13">
        <v>0</v>
      </c>
      <c r="Z9" s="13">
        <v>6.8574918074788146E-5</v>
      </c>
    </row>
    <row r="10" spans="1:26">
      <c r="A10" s="12" t="s">
        <v>18</v>
      </c>
      <c r="B10" s="13">
        <v>9.5212992985450472E-4</v>
      </c>
      <c r="C10" s="13">
        <v>8.4505805102250511E-4</v>
      </c>
      <c r="D10" s="13">
        <v>9.5761674427618777E-4</v>
      </c>
      <c r="E10" s="13">
        <v>9.485892158422628E-4</v>
      </c>
      <c r="F10" s="13">
        <v>3.7033939409954605E-3</v>
      </c>
      <c r="G10" s="13">
        <v>1.5868549630012672E-3</v>
      </c>
      <c r="H10" s="13">
        <v>8.0027212977707232E-4</v>
      </c>
      <c r="I10" s="13">
        <v>8.297941318614133E-4</v>
      </c>
      <c r="J10" s="13">
        <v>1.0493895172961685E-3</v>
      </c>
      <c r="K10" s="13">
        <v>4.2663107419359213E-3</v>
      </c>
      <c r="L10" s="13">
        <v>7.7668983121387313E-4</v>
      </c>
      <c r="M10" s="13">
        <v>6.4388576195093623E-4</v>
      </c>
      <c r="N10" s="13">
        <v>1.2048042796073872E-3</v>
      </c>
      <c r="O10" s="13">
        <v>7.6378743187964851E-4</v>
      </c>
      <c r="P10" s="13">
        <v>3.3891673046518448E-3</v>
      </c>
      <c r="Q10" s="13">
        <v>8.1236425052504178E-4</v>
      </c>
      <c r="R10" s="13">
        <v>8.7486922920011648E-4</v>
      </c>
      <c r="S10" s="13">
        <v>9.1186303959147372E-4</v>
      </c>
      <c r="T10" s="13">
        <v>1.5192580871029328E-3</v>
      </c>
      <c r="U10" s="13">
        <v>4.118354606419565E-3</v>
      </c>
      <c r="V10" s="13">
        <v>1.3957200726975906E-3</v>
      </c>
      <c r="W10" s="13">
        <v>5.2243904549046228E-4</v>
      </c>
      <c r="X10" s="13">
        <v>1.3686184049207799E-3</v>
      </c>
      <c r="Y10" s="13">
        <v>3.2867775231088326E-3</v>
      </c>
      <c r="Z10" s="13">
        <v>1.8764004117111623E-2</v>
      </c>
    </row>
    <row r="11" spans="1:26">
      <c r="A11" s="12" t="s">
        <v>20</v>
      </c>
      <c r="B11" s="13">
        <v>6.311664512147399E-4</v>
      </c>
      <c r="C11" s="13">
        <v>4.6693567905857936E-4</v>
      </c>
      <c r="D11" s="13">
        <v>9.0297409732579604E-4</v>
      </c>
      <c r="E11" s="13">
        <v>7.7101318160953706E-4</v>
      </c>
      <c r="F11" s="13">
        <v>2.7720894092086519E-3</v>
      </c>
      <c r="G11" s="13">
        <v>4.8386549506141747E-4</v>
      </c>
      <c r="H11" s="13">
        <v>4.1257003917975906E-4</v>
      </c>
      <c r="I11" s="13">
        <v>3.9732520597903517E-4</v>
      </c>
      <c r="J11" s="13">
        <v>7.220611930483274E-4</v>
      </c>
      <c r="K11" s="13">
        <v>2.0158219332685389E-3</v>
      </c>
      <c r="L11" s="13">
        <v>1.7066804835527258E-3</v>
      </c>
      <c r="M11" s="13">
        <v>1.4582018338527897E-3</v>
      </c>
      <c r="N11" s="13">
        <v>1.3882885078292594E-3</v>
      </c>
      <c r="O11" s="13">
        <v>1.0993535038645301E-3</v>
      </c>
      <c r="P11" s="13">
        <v>5.652524329099305E-3</v>
      </c>
      <c r="Q11" s="13">
        <v>1.2752349790366119E-3</v>
      </c>
      <c r="R11" s="13">
        <v>1.9125014649741025E-3</v>
      </c>
      <c r="S11" s="13">
        <v>2.3078769801534961E-3</v>
      </c>
      <c r="T11" s="13">
        <v>3.0628535373508053E-3</v>
      </c>
      <c r="U11" s="13">
        <v>8.5584669615150159E-3</v>
      </c>
      <c r="V11" s="13">
        <v>4.0325402431398965E-3</v>
      </c>
      <c r="W11" s="13">
        <v>7.9998009687396402E-3</v>
      </c>
      <c r="X11" s="13">
        <v>8.1345138432807381E-3</v>
      </c>
      <c r="Y11" s="13">
        <v>2.0166855055160277E-2</v>
      </c>
      <c r="Z11" s="13">
        <v>3.9165757688251791E-2</v>
      </c>
    </row>
    <row r="12" spans="1:26">
      <c r="A12" s="12" t="s">
        <v>17</v>
      </c>
      <c r="B12" s="13">
        <v>5.3005009418302232E-2</v>
      </c>
      <c r="C12" s="13">
        <v>5.1422751785688815E-2</v>
      </c>
      <c r="D12" s="13">
        <v>3.9421313311113655E-2</v>
      </c>
      <c r="E12" s="13">
        <v>4.3305651476867657E-2</v>
      </c>
      <c r="F12" s="13">
        <v>0.18715472599197236</v>
      </c>
      <c r="G12" s="13">
        <v>4.9455726980391315E-2</v>
      </c>
      <c r="H12" s="13">
        <v>4.6184192320621271E-2</v>
      </c>
      <c r="I12" s="13">
        <v>4.2849910950712208E-2</v>
      </c>
      <c r="J12" s="13">
        <v>4.1419479768850874E-2</v>
      </c>
      <c r="K12" s="13">
        <v>0.17990931002057567</v>
      </c>
      <c r="L12" s="13">
        <v>4.59317541187605E-2</v>
      </c>
      <c r="M12" s="13">
        <v>4.536928350563952E-2</v>
      </c>
      <c r="N12" s="13">
        <v>3.9879263044450025E-2</v>
      </c>
      <c r="O12" s="13">
        <v>4.6801591001151541E-2</v>
      </c>
      <c r="P12" s="13">
        <v>0.17798189167000161</v>
      </c>
      <c r="Q12" s="13">
        <v>4.3989087733243476E-2</v>
      </c>
      <c r="R12" s="13">
        <v>3.6981053825657993E-2</v>
      </c>
      <c r="S12" s="13">
        <v>3.6739739624323843E-2</v>
      </c>
      <c r="T12" s="13">
        <v>3.25241037655545E-2</v>
      </c>
      <c r="U12" s="13">
        <v>0.15023398494877982</v>
      </c>
      <c r="V12" s="13">
        <v>4.2549727831306783E-2</v>
      </c>
      <c r="W12" s="13">
        <v>3.829943935480995E-2</v>
      </c>
      <c r="X12" s="13">
        <v>3.7366043020128151E-2</v>
      </c>
      <c r="Y12" s="13">
        <v>0.11821521020624488</v>
      </c>
      <c r="Z12" s="13">
        <v>0.81349512283757419</v>
      </c>
    </row>
    <row r="13" spans="1:26">
      <c r="A13" s="12" t="s">
        <v>0</v>
      </c>
      <c r="B13" s="13">
        <v>1</v>
      </c>
      <c r="C13" s="13">
        <v>1</v>
      </c>
      <c r="D13" s="13">
        <v>1</v>
      </c>
      <c r="E13" s="13">
        <v>1</v>
      </c>
      <c r="F13" s="13">
        <v>4</v>
      </c>
      <c r="G13" s="13">
        <v>1</v>
      </c>
      <c r="H13" s="13">
        <v>1</v>
      </c>
      <c r="I13" s="13">
        <v>1</v>
      </c>
      <c r="J13" s="13">
        <v>1</v>
      </c>
      <c r="K13" s="13">
        <v>4</v>
      </c>
      <c r="L13" s="13">
        <v>1</v>
      </c>
      <c r="M13" s="13">
        <v>1</v>
      </c>
      <c r="N13" s="13">
        <v>1</v>
      </c>
      <c r="O13" s="13">
        <v>1</v>
      </c>
      <c r="P13" s="13">
        <v>4</v>
      </c>
      <c r="Q13" s="13">
        <v>1</v>
      </c>
      <c r="R13" s="13">
        <v>1</v>
      </c>
      <c r="S13" s="13">
        <v>1</v>
      </c>
      <c r="T13" s="13">
        <v>1</v>
      </c>
      <c r="U13" s="13">
        <v>4</v>
      </c>
      <c r="V13" s="13">
        <v>1</v>
      </c>
      <c r="W13" s="13">
        <v>1</v>
      </c>
      <c r="X13" s="13">
        <v>1</v>
      </c>
      <c r="Y13" s="13">
        <v>3</v>
      </c>
      <c r="Z13" s="13">
        <v>19</v>
      </c>
    </row>
    <row r="14" spans="1:26">
      <c r="A14" s="12" t="s">
        <v>27</v>
      </c>
      <c r="B14" s="13">
        <v>2.2128113081311473E-2</v>
      </c>
      <c r="C14" s="13">
        <v>2.2736589256502848E-2</v>
      </c>
      <c r="D14" s="13">
        <v>2.0645578403023362E-2</v>
      </c>
      <c r="E14" s="13">
        <v>1.9200627508659709E-2</v>
      </c>
      <c r="F14" s="13">
        <v>8.4710908249497396E-2</v>
      </c>
      <c r="G14" s="13">
        <v>1.4310180154109821E-2</v>
      </c>
      <c r="H14" s="13">
        <v>1.6249179491202536E-2</v>
      </c>
      <c r="I14" s="13">
        <v>1.5035081515989885E-2</v>
      </c>
      <c r="J14" s="13">
        <v>1.7415519480477246E-2</v>
      </c>
      <c r="K14" s="13">
        <v>6.3009960641779494E-2</v>
      </c>
      <c r="L14" s="13">
        <v>1.0132617998155064E-2</v>
      </c>
      <c r="M14" s="13">
        <v>2.3379076410920238E-3</v>
      </c>
      <c r="N14" s="13">
        <v>6.5946225350179159E-4</v>
      </c>
      <c r="O14" s="13">
        <v>2.1849690618198467E-3</v>
      </c>
      <c r="P14" s="13">
        <v>1.5314956954568726E-2</v>
      </c>
      <c r="Q14" s="13">
        <v>7.6648645851034886E-4</v>
      </c>
      <c r="R14" s="13">
        <v>6.5739236470190141E-4</v>
      </c>
      <c r="S14" s="13">
        <v>1.1594512563604879E-3</v>
      </c>
      <c r="T14" s="13">
        <v>1.6453774900405138E-3</v>
      </c>
      <c r="U14" s="13">
        <v>4.2287075696132524E-3</v>
      </c>
      <c r="V14" s="13">
        <v>8.2015663734596382E-4</v>
      </c>
      <c r="W14" s="13">
        <v>1.1510750746656438E-3</v>
      </c>
      <c r="X14" s="13">
        <v>8.9289584329368325E-4</v>
      </c>
      <c r="Y14" s="13">
        <v>2.8641275553052906E-3</v>
      </c>
      <c r="Z14" s="13">
        <v>0.17012866097076418</v>
      </c>
    </row>
    <row r="15" spans="1:26">
      <c r="A15" s="12" t="s">
        <v>1</v>
      </c>
      <c r="B15" s="13">
        <v>3.1481692983359406E-2</v>
      </c>
      <c r="C15" s="13">
        <v>2.4891514491758089E-2</v>
      </c>
      <c r="D15" s="13">
        <v>2.1105102909415415E-2</v>
      </c>
      <c r="E15" s="13">
        <v>3.0684787997114011E-2</v>
      </c>
      <c r="F15" s="13">
        <v>0.10816309838164692</v>
      </c>
      <c r="G15" s="13">
        <v>2.8318552171871424E-2</v>
      </c>
      <c r="H15" s="13">
        <v>2.6104104770246786E-2</v>
      </c>
      <c r="I15" s="13">
        <v>2.2092680257805787E-2</v>
      </c>
      <c r="J15" s="13">
        <v>2.6353150454187398E-2</v>
      </c>
      <c r="K15" s="13">
        <v>0.1028684876541114</v>
      </c>
      <c r="L15" s="13">
        <v>2.2058306104322252E-2</v>
      </c>
      <c r="M15" s="13">
        <v>1.7089797982226991E-2</v>
      </c>
      <c r="N15" s="13">
        <v>1.804407981026759E-2</v>
      </c>
      <c r="O15" s="13">
        <v>2.1375595024013601E-2</v>
      </c>
      <c r="P15" s="13">
        <v>7.8567778920830444E-2</v>
      </c>
      <c r="Q15" s="13">
        <v>1.6355180964087158E-2</v>
      </c>
      <c r="R15" s="13">
        <v>1.4910408187047636E-2</v>
      </c>
      <c r="S15" s="13">
        <v>1.5995400941916302E-2</v>
      </c>
      <c r="T15" s="13">
        <v>1.8001365841396378E-2</v>
      </c>
      <c r="U15" s="13">
        <v>6.5262355934447472E-2</v>
      </c>
      <c r="V15" s="13">
        <v>2.3366218923747753E-2</v>
      </c>
      <c r="W15" s="13">
        <v>2.5461462269847131E-2</v>
      </c>
      <c r="X15" s="13">
        <v>1.7073226634144727E-2</v>
      </c>
      <c r="Y15" s="13">
        <v>6.5900907827739608E-2</v>
      </c>
      <c r="Z15" s="13">
        <v>0.42076262871877584</v>
      </c>
    </row>
    <row r="16" spans="1:26">
      <c r="A16" s="12" t="s">
        <v>8</v>
      </c>
      <c r="B16" s="13">
        <v>4.6761628056113565E-3</v>
      </c>
      <c r="C16" s="13">
        <v>4.1301403631486856E-3</v>
      </c>
      <c r="D16" s="13">
        <v>5.1410916153127456E-3</v>
      </c>
      <c r="E16" s="13">
        <v>7.4467883918490872E-3</v>
      </c>
      <c r="F16" s="13">
        <v>2.1394183175921875E-2</v>
      </c>
      <c r="G16" s="13">
        <v>6.0216556735412791E-3</v>
      </c>
      <c r="H16" s="13">
        <v>4.9502697806272531E-3</v>
      </c>
      <c r="I16" s="13">
        <v>5.0462346070591817E-3</v>
      </c>
      <c r="J16" s="13">
        <v>7.6064012337760502E-3</v>
      </c>
      <c r="K16" s="13">
        <v>2.3624561295003763E-2</v>
      </c>
      <c r="L16" s="13">
        <v>5.1604911164892806E-3</v>
      </c>
      <c r="M16" s="13">
        <v>4.5513586223098219E-3</v>
      </c>
      <c r="N16" s="13">
        <v>4.0465027682167649E-3</v>
      </c>
      <c r="O16" s="13">
        <v>6.9287122668041986E-3</v>
      </c>
      <c r="P16" s="13">
        <v>2.0687064773820069E-2</v>
      </c>
      <c r="Q16" s="13">
        <v>6.4889861013434922E-3</v>
      </c>
      <c r="R16" s="13">
        <v>8.1247095608687342E-3</v>
      </c>
      <c r="S16" s="13">
        <v>5.9991671391178706E-3</v>
      </c>
      <c r="T16" s="13">
        <v>9.1510947692276454E-3</v>
      </c>
      <c r="U16" s="13">
        <v>2.9763957570557741E-2</v>
      </c>
      <c r="V16" s="13">
        <v>8.5204989669786686E-3</v>
      </c>
      <c r="W16" s="13">
        <v>6.1632871252771644E-3</v>
      </c>
      <c r="X16" s="13">
        <v>6.4791003449616242E-3</v>
      </c>
      <c r="Y16" s="13">
        <v>2.1162886437217455E-2</v>
      </c>
      <c r="Z16" s="13">
        <v>0.11663265325252091</v>
      </c>
    </row>
    <row r="17" spans="1:26">
      <c r="A17" s="12" t="s">
        <v>22</v>
      </c>
      <c r="B17" s="13">
        <v>0</v>
      </c>
      <c r="C17" s="13">
        <v>0</v>
      </c>
      <c r="D17" s="13">
        <v>0</v>
      </c>
      <c r="E17" s="13">
        <v>6.1804604876988492E-9</v>
      </c>
      <c r="F17" s="13">
        <v>6.1804604876988492E-9</v>
      </c>
      <c r="G17" s="13">
        <v>0</v>
      </c>
      <c r="H17" s="13">
        <v>9.3354178331027851E-9</v>
      </c>
      <c r="I17" s="13">
        <v>4.4601186069219521E-9</v>
      </c>
      <c r="J17" s="13">
        <v>3.9315583039354179E-8</v>
      </c>
      <c r="K17" s="13">
        <v>5.3111119479378918E-8</v>
      </c>
      <c r="L17" s="13">
        <v>6.4682873659372864E-8</v>
      </c>
      <c r="M17" s="13">
        <v>3.1319040991900916E-8</v>
      </c>
      <c r="N17" s="13">
        <v>6.2001315374914324E-8</v>
      </c>
      <c r="O17" s="13">
        <v>1.8879847126001658E-8</v>
      </c>
      <c r="P17" s="13">
        <v>1.7688307715218977E-7</v>
      </c>
      <c r="Q17" s="13">
        <v>4.8341654102062189E-8</v>
      </c>
      <c r="R17" s="13">
        <v>2.8541570932509494E-8</v>
      </c>
      <c r="S17" s="13">
        <v>7.0023588158526206E-8</v>
      </c>
      <c r="T17" s="13">
        <v>1.7491921806064402E-8</v>
      </c>
      <c r="U17" s="13">
        <v>1.6439873499916232E-7</v>
      </c>
      <c r="V17" s="13">
        <v>0</v>
      </c>
      <c r="W17" s="13">
        <v>8.5346075700366692E-7</v>
      </c>
      <c r="X17" s="13">
        <v>0</v>
      </c>
      <c r="Y17" s="13">
        <v>8.5346075700366692E-7</v>
      </c>
      <c r="Z17" s="13">
        <v>1.2540341491220967E-6</v>
      </c>
    </row>
    <row r="18" spans="1:26">
      <c r="A18" s="12" t="s">
        <v>23</v>
      </c>
      <c r="B18" s="13">
        <v>7.5515578362206201E-3</v>
      </c>
      <c r="C18" s="13">
        <v>6.4174009077067121E-3</v>
      </c>
      <c r="D18" s="13">
        <v>2.4499547539369986E-3</v>
      </c>
      <c r="E18" s="13">
        <v>7.3404958515005713E-3</v>
      </c>
      <c r="F18" s="13">
        <v>2.3759409349364904E-2</v>
      </c>
      <c r="G18" s="13">
        <v>8.8064713885198757E-3</v>
      </c>
      <c r="H18" s="13">
        <v>7.3498156941157562E-3</v>
      </c>
      <c r="I18" s="13">
        <v>7.4176367907865396E-3</v>
      </c>
      <c r="J18" s="13">
        <v>7.4467484276052546E-3</v>
      </c>
      <c r="K18" s="13">
        <v>3.1020672301027424E-2</v>
      </c>
      <c r="L18" s="13">
        <v>7.3665601934644115E-3</v>
      </c>
      <c r="M18" s="13">
        <v>7.6128224180651042E-3</v>
      </c>
      <c r="N18" s="13">
        <v>8.4743276513146951E-3</v>
      </c>
      <c r="O18" s="13">
        <v>8.5605671577202221E-3</v>
      </c>
      <c r="P18" s="13">
        <v>3.2014277420564431E-2</v>
      </c>
      <c r="Q18" s="13">
        <v>8.1375736168350227E-3</v>
      </c>
      <c r="R18" s="13">
        <v>7.608813524482433E-3</v>
      </c>
      <c r="S18" s="13">
        <v>7.9624500824422382E-3</v>
      </c>
      <c r="T18" s="13">
        <v>8.2348328035299657E-3</v>
      </c>
      <c r="U18" s="13">
        <v>3.1943670027289664E-2</v>
      </c>
      <c r="V18" s="13">
        <v>8.6957195997760094E-3</v>
      </c>
      <c r="W18" s="13">
        <v>8.7731314614390293E-3</v>
      </c>
      <c r="X18" s="13">
        <v>7.8885225820698873E-3</v>
      </c>
      <c r="Y18" s="13">
        <v>2.5357373643284928E-2</v>
      </c>
      <c r="Z18" s="13">
        <v>0.14409540274153138</v>
      </c>
    </row>
    <row r="19" spans="1:26">
      <c r="A19" s="12" t="s">
        <v>5</v>
      </c>
      <c r="B19" s="13">
        <v>0.20459978712515997</v>
      </c>
      <c r="C19" s="13">
        <v>0.25504079913024169</v>
      </c>
      <c r="D19" s="13">
        <v>0.27308070555085523</v>
      </c>
      <c r="E19" s="13">
        <v>0.25308857766830389</v>
      </c>
      <c r="F19" s="13">
        <v>0.98580986947456073</v>
      </c>
      <c r="G19" s="13">
        <v>0.22331740701410524</v>
      </c>
      <c r="H19" s="13">
        <v>0.30042336663956998</v>
      </c>
      <c r="I19" s="13">
        <v>0.2994651518965592</v>
      </c>
      <c r="J19" s="13">
        <v>0.27329925076826184</v>
      </c>
      <c r="K19" s="13">
        <v>1.0965051763184963</v>
      </c>
      <c r="L19" s="13">
        <v>0.29202778497420134</v>
      </c>
      <c r="M19" s="13">
        <v>0.30645638996097613</v>
      </c>
      <c r="N19" s="13">
        <v>0.31504455523808855</v>
      </c>
      <c r="O19" s="13">
        <v>0.28494027944312333</v>
      </c>
      <c r="P19" s="13">
        <v>1.1984690096163892</v>
      </c>
      <c r="Q19" s="13">
        <v>0.26787869221063915</v>
      </c>
      <c r="R19" s="13">
        <v>0.30835545520274416</v>
      </c>
      <c r="S19" s="13">
        <v>0.28476552769933572</v>
      </c>
      <c r="T19" s="13">
        <v>0.25918180392392465</v>
      </c>
      <c r="U19" s="13">
        <v>1.1201814790366438</v>
      </c>
      <c r="V19" s="13">
        <v>0.23221845711735406</v>
      </c>
      <c r="W19" s="13">
        <v>0.27693466673609468</v>
      </c>
      <c r="X19" s="13">
        <v>0.27531664533245404</v>
      </c>
      <c r="Y19" s="13">
        <v>0.78446976918590283</v>
      </c>
      <c r="Z19" s="13">
        <v>5.1854353036319933</v>
      </c>
    </row>
    <row r="20" spans="1:26">
      <c r="A20" s="12" t="s">
        <v>19</v>
      </c>
      <c r="B20" s="13">
        <v>3.9023642148874964E-3</v>
      </c>
      <c r="C20" s="13">
        <v>4.8522904226088329E-3</v>
      </c>
      <c r="D20" s="13">
        <v>3.4639283311671794E-3</v>
      </c>
      <c r="E20" s="13">
        <v>3.4974009173233097E-3</v>
      </c>
      <c r="F20" s="13">
        <v>1.5715983885986818E-2</v>
      </c>
      <c r="G20" s="13">
        <v>6.2553901427504222E-3</v>
      </c>
      <c r="H20" s="13">
        <v>4.4579533139606871E-3</v>
      </c>
      <c r="I20" s="13">
        <v>4.8724221658013028E-3</v>
      </c>
      <c r="J20" s="13">
        <v>4.0720423049062787E-3</v>
      </c>
      <c r="K20" s="13">
        <v>1.965780792741869E-2</v>
      </c>
      <c r="L20" s="13">
        <v>4.0895599796725917E-3</v>
      </c>
      <c r="M20" s="13">
        <v>6.8803546127739748E-3</v>
      </c>
      <c r="N20" s="13">
        <v>7.6897910795847109E-3</v>
      </c>
      <c r="O20" s="13">
        <v>7.0755471458658807E-3</v>
      </c>
      <c r="P20" s="13">
        <v>2.5735252817897156E-2</v>
      </c>
      <c r="Q20" s="13">
        <v>9.0338843398091086E-3</v>
      </c>
      <c r="R20" s="13">
        <v>8.5887751169710785E-3</v>
      </c>
      <c r="S20" s="13">
        <v>8.3504906232904613E-3</v>
      </c>
      <c r="T20" s="13">
        <v>8.9881617098919765E-3</v>
      </c>
      <c r="U20" s="13">
        <v>3.4961311789962632E-2</v>
      </c>
      <c r="V20" s="13">
        <v>9.4355825510784828E-3</v>
      </c>
      <c r="W20" s="13">
        <v>5.9285869920256643E-3</v>
      </c>
      <c r="X20" s="13">
        <v>8.2735869987533139E-3</v>
      </c>
      <c r="Y20" s="13">
        <v>2.3637756541857461E-2</v>
      </c>
      <c r="Z20" s="13">
        <v>0.11970811296312277</v>
      </c>
    </row>
    <row r="21" spans="1:26">
      <c r="A21" s="12" t="s">
        <v>21</v>
      </c>
      <c r="B21" s="13">
        <v>1.7076668775804302E-2</v>
      </c>
      <c r="C21" s="13">
        <v>1.7300630181588932E-2</v>
      </c>
      <c r="D21" s="13">
        <v>1.6080112515294554E-2</v>
      </c>
      <c r="E21" s="13">
        <v>1.7058255278017988E-2</v>
      </c>
      <c r="F21" s="13">
        <v>6.7515666750705777E-2</v>
      </c>
      <c r="G21" s="13">
        <v>1.7268223531660364E-2</v>
      </c>
      <c r="H21" s="13">
        <v>1.6989445701102071E-2</v>
      </c>
      <c r="I21" s="13">
        <v>1.7347692472637306E-2</v>
      </c>
      <c r="J21" s="13">
        <v>1.5859178019698512E-2</v>
      </c>
      <c r="K21" s="13">
        <v>6.7464539725098249E-2</v>
      </c>
      <c r="L21" s="13">
        <v>1.5603763537474533E-2</v>
      </c>
      <c r="M21" s="13">
        <v>1.5961343420695034E-2</v>
      </c>
      <c r="N21" s="13">
        <v>1.3028034157652817E-2</v>
      </c>
      <c r="O21" s="13">
        <v>1.3878546254564684E-2</v>
      </c>
      <c r="P21" s="13">
        <v>5.8471687370387063E-2</v>
      </c>
      <c r="Q21" s="13">
        <v>1.4439241976060556E-2</v>
      </c>
      <c r="R21" s="13">
        <v>1.3049568835217835E-2</v>
      </c>
      <c r="S21" s="13">
        <v>1.2904785263620242E-2</v>
      </c>
      <c r="T21" s="13">
        <v>1.4053901128690191E-2</v>
      </c>
      <c r="U21" s="13">
        <v>5.4447497203588824E-2</v>
      </c>
      <c r="V21" s="13">
        <v>1.5147024681822068E-2</v>
      </c>
      <c r="W21" s="13">
        <v>1.5097147234565554E-2</v>
      </c>
      <c r="X21" s="13">
        <v>1.1898639529931995E-2</v>
      </c>
      <c r="Y21" s="13">
        <v>4.2142811446319615E-2</v>
      </c>
      <c r="Z21" s="13">
        <v>0.29004220249609952</v>
      </c>
    </row>
    <row r="22" spans="1:26">
      <c r="A22" s="12" t="s">
        <v>25</v>
      </c>
      <c r="B22" s="13">
        <v>1.4753786030671193E-3</v>
      </c>
      <c r="C22" s="13">
        <v>7.1069984693742658E-3</v>
      </c>
      <c r="D22" s="13">
        <v>3.7111053156035603E-3</v>
      </c>
      <c r="E22" s="13">
        <v>3.0364897507768099E-3</v>
      </c>
      <c r="F22" s="13">
        <v>1.5329972138821755E-2</v>
      </c>
      <c r="G22" s="13">
        <v>4.3778349139543234E-3</v>
      </c>
      <c r="H22" s="13">
        <v>4.5609727004657947E-3</v>
      </c>
      <c r="I22" s="13">
        <v>4.3120623828963858E-3</v>
      </c>
      <c r="J22" s="13">
        <v>4.0537958725138075E-3</v>
      </c>
      <c r="K22" s="13">
        <v>1.7304665869830312E-2</v>
      </c>
      <c r="L22" s="13">
        <v>4.6614722004247105E-3</v>
      </c>
      <c r="M22" s="13">
        <v>2.0708673737121555E-3</v>
      </c>
      <c r="N22" s="13">
        <v>8.3362771291205261E-4</v>
      </c>
      <c r="O22" s="13">
        <v>9.7384252669816874E-4</v>
      </c>
      <c r="P22" s="13">
        <v>8.5398098137470877E-3</v>
      </c>
      <c r="Q22" s="13">
        <v>1.0103298649476453E-3</v>
      </c>
      <c r="R22" s="13">
        <v>1.1422666683401541E-3</v>
      </c>
      <c r="S22" s="13">
        <v>1.0766468956534762E-3</v>
      </c>
      <c r="T22" s="13">
        <v>1.2867879778899454E-3</v>
      </c>
      <c r="U22" s="13">
        <v>4.5160314068312208E-3</v>
      </c>
      <c r="V22" s="13">
        <v>1.2652450068101589E-3</v>
      </c>
      <c r="W22" s="13">
        <v>1.2773823892623789E-3</v>
      </c>
      <c r="X22" s="13">
        <v>1.4593516637307631E-3</v>
      </c>
      <c r="Y22" s="13">
        <v>4.0019790598033013E-3</v>
      </c>
      <c r="Z22" s="13">
        <v>4.9692458289033688E-2</v>
      </c>
    </row>
    <row r="23" spans="1:26">
      <c r="A23" s="12" t="s">
        <v>26</v>
      </c>
      <c r="B23" s="13">
        <v>5.6678782901757443E-2</v>
      </c>
      <c r="C23" s="13">
        <v>5.9737194908896923E-2</v>
      </c>
      <c r="D23" s="13">
        <v>6.5343712341533799E-2</v>
      </c>
      <c r="E23" s="13">
        <v>6.7850674617010484E-2</v>
      </c>
      <c r="F23" s="13">
        <v>0.24961036476919868</v>
      </c>
      <c r="G23" s="13">
        <v>8.3925780167914549E-2</v>
      </c>
      <c r="H23" s="13">
        <v>7.5533870982011905E-2</v>
      </c>
      <c r="I23" s="13">
        <v>7.5092373461449619E-2</v>
      </c>
      <c r="J23" s="13">
        <v>7.3845493721137814E-2</v>
      </c>
      <c r="K23" s="13">
        <v>0.30839751833251389</v>
      </c>
      <c r="L23" s="13">
        <v>7.9865529923677278E-2</v>
      </c>
      <c r="M23" s="13">
        <v>9.0209012857058526E-2</v>
      </c>
      <c r="N23" s="13">
        <v>8.9431516137030889E-2</v>
      </c>
      <c r="O23" s="13">
        <v>9.8258252416166467E-2</v>
      </c>
      <c r="P23" s="13">
        <v>0.35776431133393316</v>
      </c>
      <c r="Q23" s="13">
        <v>9.6376521119880265E-2</v>
      </c>
      <c r="R23" s="13">
        <v>9.895964153645366E-2</v>
      </c>
      <c r="S23" s="13">
        <v>0.1093633508906183</v>
      </c>
      <c r="T23" s="13">
        <v>0.10808122364140936</v>
      </c>
      <c r="U23" s="13">
        <v>0.41278073718836161</v>
      </c>
      <c r="V23" s="13">
        <v>0.10726499538112658</v>
      </c>
      <c r="W23" s="13">
        <v>0.12500019210819713</v>
      </c>
      <c r="X23" s="13">
        <v>0.12558581636707752</v>
      </c>
      <c r="Y23" s="13">
        <v>0.35785100385640123</v>
      </c>
      <c r="Z23" s="13">
        <v>1.6864039354804086</v>
      </c>
    </row>
    <row r="24" spans="1:26">
      <c r="A24" s="12" t="s">
        <v>15</v>
      </c>
      <c r="B24" s="13">
        <v>1.1710522423628406E-2</v>
      </c>
      <c r="C24" s="13">
        <v>1.5182050743389885E-2</v>
      </c>
      <c r="D24" s="13">
        <v>1.540355349067608E-2</v>
      </c>
      <c r="E24" s="13">
        <v>9.9812106100702035E-3</v>
      </c>
      <c r="F24" s="13">
        <v>5.2277337267764581E-2</v>
      </c>
      <c r="G24" s="13">
        <v>1.2096531880525481E-2</v>
      </c>
      <c r="H24" s="13">
        <v>1.5766436144103686E-2</v>
      </c>
      <c r="I24" s="13">
        <v>1.5242874489430878E-2</v>
      </c>
      <c r="J24" s="13">
        <v>1.3649348750652438E-2</v>
      </c>
      <c r="K24" s="13">
        <v>5.6755191264712485E-2</v>
      </c>
      <c r="L24" s="13">
        <v>1.0277240668441649E-2</v>
      </c>
      <c r="M24" s="13">
        <v>1.5277629218327485E-2</v>
      </c>
      <c r="N24" s="13">
        <v>1.4879957519969643E-2</v>
      </c>
      <c r="O24" s="13">
        <v>1.3406321585474862E-2</v>
      </c>
      <c r="P24" s="13">
        <v>5.3841148992213636E-2</v>
      </c>
      <c r="Q24" s="13">
        <v>1.0077799249222291E-2</v>
      </c>
      <c r="R24" s="13">
        <v>1.3592427532182025E-2</v>
      </c>
      <c r="S24" s="13">
        <v>1.3457492258538937E-2</v>
      </c>
      <c r="T24" s="13">
        <v>1.2694412143019695E-2</v>
      </c>
      <c r="U24" s="13">
        <v>4.9822131182962949E-2</v>
      </c>
      <c r="V24" s="13">
        <v>1.4789526523708281E-2</v>
      </c>
      <c r="W24" s="13">
        <v>1.7689111290439988E-2</v>
      </c>
      <c r="X24" s="13">
        <v>1.4281551087636365E-2</v>
      </c>
      <c r="Y24" s="13">
        <v>4.6760188901784634E-2</v>
      </c>
      <c r="Z24" s="13">
        <v>0.25945599760943827</v>
      </c>
    </row>
    <row r="25" spans="1:26">
      <c r="A25" s="12" t="s">
        <v>7</v>
      </c>
      <c r="B25" s="13">
        <v>9.635781492245743E-2</v>
      </c>
      <c r="C25" s="13">
        <v>0.1514353995476152</v>
      </c>
      <c r="D25" s="13">
        <v>0.17089639318881614</v>
      </c>
      <c r="E25" s="13">
        <v>0.14979579550576649</v>
      </c>
      <c r="F25" s="13">
        <v>0.56848540316465523</v>
      </c>
      <c r="G25" s="13">
        <v>9.7162508277769399E-2</v>
      </c>
      <c r="H25" s="13">
        <v>0.18317704432184867</v>
      </c>
      <c r="I25" s="13">
        <v>0.19705878077990771</v>
      </c>
      <c r="J25" s="13">
        <v>0.15617950041630393</v>
      </c>
      <c r="K25" s="13">
        <v>0.63357783379582966</v>
      </c>
      <c r="L25" s="13">
        <v>0.17711880676255695</v>
      </c>
      <c r="M25" s="13">
        <v>0.19826789943842274</v>
      </c>
      <c r="N25" s="13">
        <v>0.21747943860429844</v>
      </c>
      <c r="O25" s="13">
        <v>0.19167404693141712</v>
      </c>
      <c r="P25" s="13">
        <v>0.7845401917366952</v>
      </c>
      <c r="Q25" s="13">
        <v>0.16106403261019422</v>
      </c>
      <c r="R25" s="13">
        <v>0.19050792910804179</v>
      </c>
      <c r="S25" s="13">
        <v>0.19031493792013401</v>
      </c>
      <c r="T25" s="13">
        <v>0.1814125343095728</v>
      </c>
      <c r="U25" s="13">
        <v>0.72329943394794283</v>
      </c>
      <c r="V25" s="13">
        <v>0.15511162562548805</v>
      </c>
      <c r="W25" s="13">
        <v>0.20823635846637253</v>
      </c>
      <c r="X25" s="13">
        <v>0.18924749609622127</v>
      </c>
      <c r="Y25" s="13">
        <v>0.55259548018808191</v>
      </c>
      <c r="Z25" s="13">
        <v>3.2624983428332053</v>
      </c>
    </row>
    <row r="26" spans="1:26">
      <c r="A26" s="12" t="s">
        <v>16</v>
      </c>
      <c r="B26" s="13">
        <v>2.6869999230069229E-3</v>
      </c>
      <c r="C26" s="13">
        <v>2.771258418347178E-3</v>
      </c>
      <c r="D26" s="13">
        <v>1.4781452050680024E-3</v>
      </c>
      <c r="E26" s="13">
        <v>2.460764988286103E-3</v>
      </c>
      <c r="F26" s="13">
        <v>9.3971685347082057E-3</v>
      </c>
      <c r="G26" s="13">
        <v>1.8733131446505478E-3</v>
      </c>
      <c r="H26" s="13">
        <v>2.5597679029940586E-3</v>
      </c>
      <c r="I26" s="13">
        <v>4.1861490566417183E-3</v>
      </c>
      <c r="J26" s="13">
        <v>3.0764649314672654E-3</v>
      </c>
      <c r="K26" s="13">
        <v>1.169569503575359E-2</v>
      </c>
      <c r="L26" s="13">
        <v>1.8119983035033579E-3</v>
      </c>
      <c r="M26" s="13">
        <v>1.3489124287616779E-3</v>
      </c>
      <c r="N26" s="13">
        <v>1.5874000592768771E-3</v>
      </c>
      <c r="O26" s="13">
        <v>1.4126873730416398E-3</v>
      </c>
      <c r="P26" s="13">
        <v>6.1609981645835525E-3</v>
      </c>
      <c r="Q26" s="13">
        <v>7.0999256098381116E-4</v>
      </c>
      <c r="R26" s="13">
        <v>8.1563653956947374E-4</v>
      </c>
      <c r="S26" s="13">
        <v>1.6520625398635891E-3</v>
      </c>
      <c r="T26" s="13">
        <v>1.6004518238665688E-3</v>
      </c>
      <c r="U26" s="13">
        <v>4.7781434642834427E-3</v>
      </c>
      <c r="V26" s="13">
        <v>9.4655906541289768E-4</v>
      </c>
      <c r="W26" s="13">
        <v>5.6437417956769033E-4</v>
      </c>
      <c r="X26" s="13">
        <v>2.2043568018724586E-4</v>
      </c>
      <c r="Y26" s="13">
        <v>1.7313689251678339E-3</v>
      </c>
      <c r="Z26" s="13">
        <v>3.3763374124496627E-2</v>
      </c>
    </row>
    <row r="27" spans="1:26">
      <c r="A27" s="12" t="s">
        <v>12</v>
      </c>
      <c r="B27" s="13">
        <v>0.11521254996895838</v>
      </c>
      <c r="C27" s="13">
        <v>0.11144319076320189</v>
      </c>
      <c r="D27" s="13">
        <v>0.1224384406705627</v>
      </c>
      <c r="E27" s="13">
        <v>0.10527741031408946</v>
      </c>
      <c r="F27" s="13">
        <v>0.45437159171681241</v>
      </c>
      <c r="G27" s="13">
        <v>0.11219764732858133</v>
      </c>
      <c r="H27" s="13">
        <v>0.10838528864421759</v>
      </c>
      <c r="I27" s="13">
        <v>0.11111934332122377</v>
      </c>
      <c r="J27" s="13">
        <v>0.103823351144627</v>
      </c>
      <c r="K27" s="13">
        <v>0.43552563043864967</v>
      </c>
      <c r="L27" s="13">
        <v>9.8359358120879106E-2</v>
      </c>
      <c r="M27" s="13">
        <v>0.10677496668902069</v>
      </c>
      <c r="N27" s="13">
        <v>0.11187462165590141</v>
      </c>
      <c r="O27" s="13">
        <v>0.11087994488611755</v>
      </c>
      <c r="P27" s="13">
        <v>0.42788889135191877</v>
      </c>
      <c r="Q27" s="13">
        <v>0.10613666193311898</v>
      </c>
      <c r="R27" s="13">
        <v>0.11969577694796046</v>
      </c>
      <c r="S27" s="13">
        <v>0.12289184816099968</v>
      </c>
      <c r="T27" s="13">
        <v>0.12584438214373389</v>
      </c>
      <c r="U27" s="13">
        <v>0.47456866918581303</v>
      </c>
      <c r="V27" s="13">
        <v>0.12235195967609533</v>
      </c>
      <c r="W27" s="13">
        <v>0.12135649503485978</v>
      </c>
      <c r="X27" s="13">
        <v>0.12648547998953394</v>
      </c>
      <c r="Y27" s="13">
        <v>0.370193934700489</v>
      </c>
      <c r="Z27" s="13">
        <v>2.1625487173936833</v>
      </c>
    </row>
    <row r="28" spans="1:26">
      <c r="A28" s="12" t="s">
        <v>6</v>
      </c>
      <c r="B28" s="13">
        <v>7.5233213276723429E-2</v>
      </c>
      <c r="C28" s="13">
        <v>7.0552304956248743E-2</v>
      </c>
      <c r="D28" s="13">
        <v>7.1220082178005434E-2</v>
      </c>
      <c r="E28" s="13">
        <v>7.0579887997244656E-2</v>
      </c>
      <c r="F28" s="13">
        <v>0.28758548840822229</v>
      </c>
      <c r="G28" s="13">
        <v>8.3177136974302346E-2</v>
      </c>
      <c r="H28" s="13">
        <v>7.8140225917368522E-2</v>
      </c>
      <c r="I28" s="13">
        <v>6.3662369938356486E-2</v>
      </c>
      <c r="J28" s="13">
        <v>7.2610762956790406E-2</v>
      </c>
      <c r="K28" s="13">
        <v>0.29759049578681779</v>
      </c>
      <c r="L28" s="13">
        <v>8.5726748130452696E-2</v>
      </c>
      <c r="M28" s="13">
        <v>7.8991191045369571E-2</v>
      </c>
      <c r="N28" s="13">
        <v>6.6674801619937052E-2</v>
      </c>
      <c r="O28" s="13">
        <v>6.354490265479236E-2</v>
      </c>
      <c r="P28" s="13">
        <v>0.29493764345055168</v>
      </c>
      <c r="Q28" s="13">
        <v>7.665978426967196E-2</v>
      </c>
      <c r="R28" s="13">
        <v>8.5120383006589612E-2</v>
      </c>
      <c r="S28" s="13">
        <v>6.3290604710918505E-2</v>
      </c>
      <c r="T28" s="13">
        <v>5.2063387038212616E-2</v>
      </c>
      <c r="U28" s="13">
        <v>0.27713415902539268</v>
      </c>
      <c r="V28" s="13">
        <v>5.5508733083942073E-2</v>
      </c>
      <c r="W28" s="13">
        <v>4.6370790358378086E-2</v>
      </c>
      <c r="X28" s="13">
        <v>5.8130767784871515E-2</v>
      </c>
      <c r="Y28" s="13">
        <v>0.16001029122719168</v>
      </c>
      <c r="Z28" s="13">
        <v>1.3172580778981762</v>
      </c>
    </row>
    <row r="29" spans="1:26">
      <c r="A29" s="12" t="s">
        <v>4</v>
      </c>
      <c r="B29" s="13">
        <v>0.30959485346214455</v>
      </c>
      <c r="C29" s="13">
        <v>0.26174574766250291</v>
      </c>
      <c r="D29" s="13">
        <v>0.27990676779507118</v>
      </c>
      <c r="E29" s="13">
        <v>0.29938689687962211</v>
      </c>
      <c r="F29" s="13">
        <v>1.1506342657993407</v>
      </c>
      <c r="G29" s="13">
        <v>0.29388682023675883</v>
      </c>
      <c r="H29" s="13">
        <v>0.24197869280702272</v>
      </c>
      <c r="I29" s="13">
        <v>0.24741823546006012</v>
      </c>
      <c r="J29" s="13">
        <v>0.27609240554988601</v>
      </c>
      <c r="K29" s="13">
        <v>1.0593761540537276</v>
      </c>
      <c r="L29" s="13">
        <v>0.26994747376306771</v>
      </c>
      <c r="M29" s="13">
        <v>0.25029797488904498</v>
      </c>
      <c r="N29" s="13">
        <v>0.2469476548401589</v>
      </c>
      <c r="O29" s="13">
        <v>0.25588058139069353</v>
      </c>
      <c r="P29" s="13">
        <v>1.0230736848829651</v>
      </c>
      <c r="Q29" s="13">
        <v>0.29506422545333022</v>
      </c>
      <c r="R29" s="13">
        <v>0.22881089883755404</v>
      </c>
      <c r="S29" s="13">
        <v>0.24980603350603442</v>
      </c>
      <c r="T29" s="13">
        <v>0.27148275485398921</v>
      </c>
      <c r="U29" s="13">
        <v>1.0451639126509078</v>
      </c>
      <c r="V29" s="13">
        <v>0.25661610171404425</v>
      </c>
      <c r="W29" s="13">
        <v>0.21669718018854373</v>
      </c>
      <c r="X29" s="13">
        <v>0.21698197107720438</v>
      </c>
      <c r="Y29" s="13">
        <v>0.69029525297979233</v>
      </c>
      <c r="Z29" s="13">
        <v>4.9685432703667338</v>
      </c>
    </row>
    <row r="30" spans="1:26">
      <c r="A30" s="12" t="s">
        <v>2</v>
      </c>
      <c r="B30" s="13">
        <v>5.0741515876143711E-3</v>
      </c>
      <c r="C30" s="13">
        <v>4.4116524762367691E-3</v>
      </c>
      <c r="D30" s="13">
        <v>3.8720991044172929E-3</v>
      </c>
      <c r="E30" s="13">
        <v>8.1925824667331178E-3</v>
      </c>
      <c r="F30" s="13">
        <v>2.1550485635001553E-2</v>
      </c>
      <c r="G30" s="13">
        <v>8.9203474976360646E-3</v>
      </c>
      <c r="H30" s="13">
        <v>4.777149319132732E-3</v>
      </c>
      <c r="I30" s="13">
        <v>3.9425043457106193E-3</v>
      </c>
      <c r="J30" s="13">
        <v>4.1706161006889149E-3</v>
      </c>
      <c r="K30" s="13">
        <v>2.1810617263168328E-2</v>
      </c>
      <c r="L30" s="13">
        <v>4.8426649100981678E-3</v>
      </c>
      <c r="M30" s="13">
        <v>3.0064291637220421E-3</v>
      </c>
      <c r="N30" s="13">
        <v>3.132258225970515E-3</v>
      </c>
      <c r="O30" s="13">
        <v>4.7215079124272872E-3</v>
      </c>
      <c r="P30" s="13">
        <v>1.5702860212218013E-2</v>
      </c>
      <c r="Q30" s="13">
        <v>3.0420267492390555E-3</v>
      </c>
      <c r="R30" s="13">
        <v>2.942561581831375E-3</v>
      </c>
      <c r="S30" s="13">
        <v>2.9040702907581948E-3</v>
      </c>
      <c r="T30" s="13">
        <v>4.3688999875582659E-3</v>
      </c>
      <c r="U30" s="13">
        <v>1.3257558609386891E-2</v>
      </c>
      <c r="V30" s="13">
        <v>6.8742481750882411E-3</v>
      </c>
      <c r="W30" s="13">
        <v>8.6453185828006211E-3</v>
      </c>
      <c r="X30" s="13">
        <v>3.135270260821079E-3</v>
      </c>
      <c r="Y30" s="13">
        <v>1.865483701870994E-2</v>
      </c>
      <c r="Z30" s="13">
        <v>9.0976358738484725E-2</v>
      </c>
    </row>
    <row r="31" spans="1:26">
      <c r="A31" s="12" t="s">
        <v>3</v>
      </c>
      <c r="B31" s="13">
        <v>0.32058557571753593</v>
      </c>
      <c r="C31" s="13">
        <v>0.27279920612809827</v>
      </c>
      <c r="D31" s="13">
        <v>0.28508966641176797</v>
      </c>
      <c r="E31" s="13">
        <v>0.30887217434910741</v>
      </c>
      <c r="F31" s="13">
        <v>1.1873466226065095</v>
      </c>
      <c r="G31" s="13">
        <v>0.30380998038399398</v>
      </c>
      <c r="H31" s="13">
        <v>0.24935715152026233</v>
      </c>
      <c r="I31" s="13">
        <v>0.2606225173167579</v>
      </c>
      <c r="J31" s="13">
        <v>0.289320771432591</v>
      </c>
      <c r="K31" s="13">
        <v>1.1031104206536053</v>
      </c>
      <c r="L31" s="13">
        <v>0.28254092002879211</v>
      </c>
      <c r="M31" s="13">
        <v>0.25952768207337984</v>
      </c>
      <c r="N31" s="13">
        <v>0.25848847847476397</v>
      </c>
      <c r="O31" s="13">
        <v>0.2688109851734154</v>
      </c>
      <c r="P31" s="13">
        <v>1.0693680657503513</v>
      </c>
      <c r="Q31" s="13">
        <v>0.30418764486404648</v>
      </c>
      <c r="R31" s="13">
        <v>0.2434556345045891</v>
      </c>
      <c r="S31" s="13">
        <v>0.25994304886743802</v>
      </c>
      <c r="T31" s="13">
        <v>0.27863422224073392</v>
      </c>
      <c r="U31" s="13">
        <v>1.0862205504768074</v>
      </c>
      <c r="V31" s="13">
        <v>0.26377955029936029</v>
      </c>
      <c r="W31" s="13">
        <v>0.22564189567236015</v>
      </c>
      <c r="X31" s="13">
        <v>0.22805115969593223</v>
      </c>
      <c r="Y31" s="13">
        <v>0.7174726056676527</v>
      </c>
      <c r="Z31" s="13">
        <v>5.1635182651549263</v>
      </c>
    </row>
    <row r="32" spans="1:26">
      <c r="A32" s="12" t="s">
        <v>9</v>
      </c>
      <c r="B32" s="13">
        <v>9.9393640077133818E-6</v>
      </c>
      <c r="C32" s="13">
        <v>7.5989109319191613E-6</v>
      </c>
      <c r="D32" s="13">
        <v>1.0439787000303538E-5</v>
      </c>
      <c r="E32" s="13">
        <v>7.8045972115734243E-6</v>
      </c>
      <c r="F32" s="13">
        <v>3.5782659151509508E-5</v>
      </c>
      <c r="G32" s="13">
        <v>2.8434035602225784E-5</v>
      </c>
      <c r="H32" s="13">
        <v>1.4070808528944174E-5</v>
      </c>
      <c r="I32" s="13">
        <v>1.3753333239269704E-5</v>
      </c>
      <c r="J32" s="13">
        <v>9.7366133496489493E-6</v>
      </c>
      <c r="K32" s="13">
        <v>6.5994790720088614E-5</v>
      </c>
      <c r="L32" s="13">
        <v>9.9867847680662505E-5</v>
      </c>
      <c r="M32" s="13">
        <v>1.4235143754733293E-5</v>
      </c>
      <c r="N32" s="13">
        <v>1.9590542619752852E-5</v>
      </c>
      <c r="O32" s="13">
        <v>1.1609031091880725E-5</v>
      </c>
      <c r="P32" s="13">
        <v>1.4530256514702937E-4</v>
      </c>
      <c r="Q32" s="13">
        <v>4.1126659697824248E-6</v>
      </c>
      <c r="R32" s="13">
        <v>1.0925163859224413E-5</v>
      </c>
      <c r="S32" s="13">
        <v>1.8624617108063939E-5</v>
      </c>
      <c r="T32" s="13">
        <v>1.3253393334382338E-5</v>
      </c>
      <c r="U32" s="13">
        <v>4.6915840271453119E-5</v>
      </c>
      <c r="V32" s="13">
        <v>4.2689269673368127E-5</v>
      </c>
      <c r="W32" s="13">
        <v>9.6550461550293796E-5</v>
      </c>
      <c r="X32" s="13">
        <v>7.7329095721502642E-5</v>
      </c>
      <c r="Y32" s="13">
        <v>2.1656882694516457E-4</v>
      </c>
      <c r="Z32" s="13">
        <v>5.1056468223524521E-4</v>
      </c>
    </row>
    <row r="33" spans="1:26">
      <c r="A33" s="12" t="s">
        <v>14</v>
      </c>
      <c r="B33" s="13">
        <v>1.4583856009662945E-2</v>
      </c>
      <c r="C33" s="13">
        <v>1.8339641515223302E-2</v>
      </c>
      <c r="D33" s="13">
        <v>1.7128693974943401E-2</v>
      </c>
      <c r="E33" s="13">
        <v>1.2644405103632832E-2</v>
      </c>
      <c r="F33" s="13">
        <v>6.2696596603462482E-2</v>
      </c>
      <c r="G33" s="13">
        <v>1.4085951825883567E-2</v>
      </c>
      <c r="H33" s="13">
        <v>1.8653959262610452E-2</v>
      </c>
      <c r="I33" s="13">
        <v>1.9510691593164934E-2</v>
      </c>
      <c r="J33" s="13">
        <v>1.7215085192049177E-2</v>
      </c>
      <c r="K33" s="13">
        <v>6.9465687873708132E-2</v>
      </c>
      <c r="L33" s="13">
        <v>1.2190484049044459E-2</v>
      </c>
      <c r="M33" s="13">
        <v>1.7216640495828574E-2</v>
      </c>
      <c r="N33" s="13">
        <v>1.6827980516346652E-2</v>
      </c>
      <c r="O33" s="13">
        <v>1.545311700956898E-2</v>
      </c>
      <c r="P33" s="13">
        <v>6.1688222070788667E-2</v>
      </c>
      <c r="Q33" s="13">
        <v>1.1366026629140737E-2</v>
      </c>
      <c r="R33" s="13">
        <v>1.5152372628807833E-2</v>
      </c>
      <c r="S33" s="13">
        <v>1.5536691029331232E-2</v>
      </c>
      <c r="T33" s="13">
        <v>1.4992899705663887E-2</v>
      </c>
      <c r="U33" s="13">
        <v>5.7047989992943686E-2</v>
      </c>
      <c r="V33" s="13">
        <v>1.6020742303187747E-2</v>
      </c>
      <c r="W33" s="13">
        <v>1.8534092180175869E-2</v>
      </c>
      <c r="X33" s="13">
        <v>1.4880447082240405E-2</v>
      </c>
      <c r="Y33" s="13">
        <v>4.9435281565604026E-2</v>
      </c>
      <c r="Z33" s="13">
        <v>0.30033377810650697</v>
      </c>
    </row>
    <row r="34" spans="1:26">
      <c r="A34" s="12" t="s">
        <v>50</v>
      </c>
      <c r="B34" s="13">
        <v>2.6158701055645341</v>
      </c>
      <c r="C34" s="13">
        <v>2.6175416045675433</v>
      </c>
      <c r="D34" s="13">
        <v>2.6652154816326168</v>
      </c>
      <c r="E34" s="13">
        <v>2.6456745487618125</v>
      </c>
      <c r="F34" s="13">
        <v>10.544301740526505</v>
      </c>
      <c r="G34" s="13">
        <v>2.6093143053402241</v>
      </c>
      <c r="H34" s="13">
        <v>2.6347846050566885</v>
      </c>
      <c r="I34" s="13">
        <v>2.642630257391331</v>
      </c>
      <c r="J34" s="13">
        <v>2.6296024498504162</v>
      </c>
      <c r="K34" s="13">
        <v>10.516331617638661</v>
      </c>
      <c r="L34" s="13">
        <v>2.6480842906589999</v>
      </c>
      <c r="M34" s="13">
        <v>2.6539650028726696</v>
      </c>
      <c r="N34" s="13">
        <v>2.6625761325255124</v>
      </c>
      <c r="O34" s="13">
        <v>2.641519992733965</v>
      </c>
      <c r="P34" s="13">
        <v>10.606145418791151</v>
      </c>
      <c r="Q34" s="13">
        <v>2.6527545228257607</v>
      </c>
      <c r="R34" s="13">
        <v>2.641485613553729</v>
      </c>
      <c r="S34" s="13">
        <v>2.6443170493872468</v>
      </c>
      <c r="T34" s="13">
        <v>2.6494668222999538</v>
      </c>
      <c r="U34" s="13">
        <v>10.588024008066693</v>
      </c>
      <c r="V34" s="13">
        <v>2.6121987538637801</v>
      </c>
      <c r="W34" s="13">
        <v>2.6195596281009621</v>
      </c>
      <c r="X34" s="13">
        <v>2.6084829719764762</v>
      </c>
      <c r="Y34" s="13">
        <v>7.8402413539412201</v>
      </c>
      <c r="Z34" s="13">
        <v>50.095044138964226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Dane ogólne 2020-2023</vt:lpstr>
      <vt:lpstr>Kategorie przewozów w kwartale</vt:lpstr>
      <vt:lpstr>Rodzaje biletów i taryf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Marcin Giziewicz</cp:lastModifiedBy>
  <dcterms:created xsi:type="dcterms:W3CDTF">2020-10-30T08:59:26Z</dcterms:created>
  <dcterms:modified xsi:type="dcterms:W3CDTF">2024-02-23T11:42:28Z</dcterms:modified>
</cp:coreProperties>
</file>